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55" yWindow="720" windowWidth="4635" windowHeight="2400" tabRatio="763" firstSheet="2" activeTab="3"/>
  </bookViews>
  <sheets>
    <sheet name="★2009年 " sheetId="1" r:id="rId1"/>
    <sheet name="★2010年" sheetId="2" r:id="rId2"/>
    <sheet name="2011年" sheetId="3" r:id="rId3"/>
    <sheet name="★2013年・2014年" sheetId="4" r:id="rId4"/>
  </sheets>
  <definedNames>
    <definedName name="_xlnm.Print_Area" localSheetId="0">'★2009年 '!$A$1:$U$45</definedName>
    <definedName name="_xlnm.Print_Area" localSheetId="1">'★2010年'!$A$1:$T$61</definedName>
    <definedName name="_xlnm.Print_Area" localSheetId="3">'★2013年・2014年'!$A$1:$T$116</definedName>
    <definedName name="_xlnm.Print_Area" localSheetId="2">'2011年'!$A$1:$T$73</definedName>
  </definedNames>
  <calcPr fullCalcOnLoad="1"/>
</workbook>
</file>

<file path=xl/sharedStrings.xml><?xml version="1.0" encoding="utf-8"?>
<sst xmlns="http://schemas.openxmlformats.org/spreadsheetml/2006/main" count="1129" uniqueCount="97">
  <si>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</si>
  <si>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</si>
  <si>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</si>
  <si>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</si>
  <si>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</si>
  <si>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</si>
  <si>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</si>
  <si>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</si>
  <si>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日野</t>
  </si>
  <si>
    <t>世界販売</t>
  </si>
  <si>
    <t>国内販売</t>
  </si>
  <si>
    <t>海外販売</t>
  </si>
  <si>
    <t>前年比</t>
  </si>
  <si>
    <t>４月</t>
  </si>
  <si>
    <t>５月</t>
  </si>
  <si>
    <t>６月</t>
  </si>
  <si>
    <t>グループ</t>
  </si>
  <si>
    <t>１－１２月累計</t>
  </si>
  <si>
    <t>グループ</t>
  </si>
  <si>
    <t>１－１０月</t>
  </si>
  <si>
    <t>ｸﾞﾙｰﾌﾟ</t>
  </si>
  <si>
    <t>前年比</t>
  </si>
  <si>
    <t>トヨタ</t>
  </si>
  <si>
    <t>ダイハツ</t>
  </si>
  <si>
    <t>2010/1月</t>
  </si>
  <si>
    <t>2010/1月</t>
  </si>
  <si>
    <t>２月</t>
  </si>
  <si>
    <t>３月</t>
  </si>
  <si>
    <t>2009/1月</t>
  </si>
  <si>
    <t>２００８年度</t>
  </si>
  <si>
    <t>２００９年度</t>
  </si>
  <si>
    <t>１－１２月累計</t>
  </si>
  <si>
    <t>トヨタ</t>
  </si>
  <si>
    <t>ダイハツ</t>
  </si>
  <si>
    <t>2011/1月</t>
  </si>
  <si>
    <t>2011/1月</t>
  </si>
  <si>
    <t>2010/1月</t>
  </si>
  <si>
    <t>2010/1月</t>
  </si>
  <si>
    <t>2009/1月</t>
  </si>
  <si>
    <t>１－１２月累計</t>
  </si>
  <si>
    <t>トヨタ</t>
  </si>
  <si>
    <t>ダイハツ</t>
  </si>
  <si>
    <t>１２月</t>
  </si>
  <si>
    <t>１－１２月</t>
  </si>
  <si>
    <t>累計</t>
  </si>
  <si>
    <t>２００８年度累計</t>
  </si>
  <si>
    <t>2008年度累計</t>
  </si>
  <si>
    <t>2009年度</t>
  </si>
  <si>
    <t>2009年度</t>
  </si>
  <si>
    <t>２００８年度</t>
  </si>
  <si>
    <t>トヨタ</t>
  </si>
  <si>
    <t>ダイハツ</t>
  </si>
  <si>
    <t>日野</t>
  </si>
  <si>
    <t>ｸﾞﾙｰﾌﾟ</t>
  </si>
  <si>
    <t>4-9月（各社）</t>
  </si>
  <si>
    <t>12月（各社）</t>
  </si>
  <si>
    <t>1-12月（各社）</t>
  </si>
  <si>
    <t>2010年度前年比</t>
  </si>
  <si>
    <t>3月（前年比）</t>
  </si>
  <si>
    <t>1-3月（前年比）</t>
  </si>
  <si>
    <t>2010年度（台数）</t>
  </si>
  <si>
    <t>2009年度（台数）</t>
  </si>
  <si>
    <t>12月（前年比）</t>
  </si>
  <si>
    <t>1-12月（前年比）</t>
  </si>
  <si>
    <t>２０１２年度</t>
  </si>
  <si>
    <t>２０１２年度（前年比）</t>
  </si>
  <si>
    <t>２０１１年度</t>
  </si>
  <si>
    <t>4-9月合計</t>
  </si>
  <si>
    <t>4-9月（前年比）</t>
  </si>
  <si>
    <t>２０１３年度</t>
  </si>
  <si>
    <t>２０１３年度（前年比）</t>
  </si>
  <si>
    <t>Japan Sales</t>
  </si>
  <si>
    <t>Toyota</t>
  </si>
  <si>
    <t>Daihatsu</t>
  </si>
  <si>
    <t>Hino</t>
  </si>
  <si>
    <t>Group</t>
  </si>
  <si>
    <t xml:space="preserve">Oversease Sales </t>
  </si>
  <si>
    <t>Worldwide Sales</t>
  </si>
  <si>
    <t>Jan. 2013</t>
  </si>
  <si>
    <t>Feb.</t>
  </si>
  <si>
    <t>March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</si>
  <si>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</si>
  <si>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</si>
  <si>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</si>
  <si>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</si>
  <si>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</si>
  <si>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</si>
  <si>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</si>
  <si>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</si>
  <si>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</si>
  <si>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2011/1月</t>
  </si>
  <si>
    <t>Jan.-Dec. 2013</t>
  </si>
  <si>
    <t>Jan. 2014</t>
  </si>
  <si>
    <t>2011/1月</t>
  </si>
  <si>
    <t>Jan.-Dec. 2014</t>
  </si>
  <si>
    <t>December（year to year basis)</t>
  </si>
  <si>
    <t>Jan.-Dec.（year to year basis）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</si>
</sst>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"/>
    <numFmt numFmtId="183" formatCode="#,##0.0;[Red]\-#,##0.0"/>
    <numFmt numFmtId="184" formatCode="0.000000000"/>
    <numFmt numFmtId="185" formatCode="0.00000000"/>
    <numFmt numFmtId="186" formatCode="0.0_ "/>
    <numFmt numFmtId="187" formatCode="#,##0_ "/>
    <numFmt numFmtId="188" formatCode="#,##0.0_ ;[Red]\-#,##0.0\ "/>
    <numFmt numFmtId="189" formatCode="#,##0_ ;[Red]\-#,##0\ "/>
    <numFmt numFmtId="190" formatCode="#,##0.00_ ;[Red]\-#,##0.0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55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38" fontId="2" fillId="0" borderId="16" xfId="49" applyFont="1" applyBorder="1" applyAlignment="1">
      <alignment horizontal="right"/>
    </xf>
    <xf numFmtId="38" fontId="2" fillId="0" borderId="17" xfId="49" applyFont="1" applyBorder="1" applyAlignment="1">
      <alignment/>
    </xf>
    <xf numFmtId="38" fontId="6" fillId="0" borderId="18" xfId="49" applyFont="1" applyFill="1" applyBorder="1" applyAlignment="1">
      <alignment/>
    </xf>
    <xf numFmtId="38" fontId="6" fillId="0" borderId="19" xfId="49" applyFont="1" applyFill="1" applyBorder="1" applyAlignment="1">
      <alignment/>
    </xf>
    <xf numFmtId="38" fontId="6" fillId="0" borderId="20" xfId="49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21" xfId="0" applyBorder="1" applyAlignment="1">
      <alignment horizontal="center"/>
    </xf>
    <xf numFmtId="38" fontId="2" fillId="0" borderId="22" xfId="49" applyFont="1" applyBorder="1" applyAlignment="1">
      <alignment horizontal="right"/>
    </xf>
    <xf numFmtId="38" fontId="0" fillId="0" borderId="22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2" fillId="0" borderId="25" xfId="49" applyFont="1" applyFill="1" applyBorder="1" applyAlignment="1">
      <alignment/>
    </xf>
    <xf numFmtId="38" fontId="0" fillId="0" borderId="16" xfId="49" applyBorder="1" applyAlignment="1">
      <alignment horizontal="right"/>
    </xf>
    <xf numFmtId="38" fontId="0" fillId="0" borderId="18" xfId="49" applyBorder="1" applyAlignment="1">
      <alignment horizontal="right"/>
    </xf>
    <xf numFmtId="38" fontId="0" fillId="0" borderId="22" xfId="49" applyBorder="1" applyAlignment="1">
      <alignment horizontal="right"/>
    </xf>
    <xf numFmtId="38" fontId="0" fillId="0" borderId="26" xfId="49" applyBorder="1" applyAlignment="1">
      <alignment horizontal="right"/>
    </xf>
    <xf numFmtId="38" fontId="0" fillId="0" borderId="19" xfId="49" applyBorder="1" applyAlignment="1">
      <alignment horizontal="right"/>
    </xf>
    <xf numFmtId="38" fontId="0" fillId="0" borderId="23" xfId="49" applyBorder="1" applyAlignment="1">
      <alignment horizontal="right"/>
    </xf>
    <xf numFmtId="38" fontId="0" fillId="0" borderId="27" xfId="49" applyBorder="1" applyAlignment="1">
      <alignment horizontal="right"/>
    </xf>
    <xf numFmtId="38" fontId="0" fillId="0" borderId="20" xfId="49" applyBorder="1" applyAlignment="1">
      <alignment horizontal="right"/>
    </xf>
    <xf numFmtId="38" fontId="0" fillId="0" borderId="24" xfId="49" applyBorder="1" applyAlignment="1">
      <alignment horizontal="right"/>
    </xf>
    <xf numFmtId="38" fontId="0" fillId="0" borderId="16" xfId="49" applyBorder="1" applyAlignment="1">
      <alignment/>
    </xf>
    <xf numFmtId="38" fontId="0" fillId="0" borderId="26" xfId="49" applyBorder="1" applyAlignment="1">
      <alignment/>
    </xf>
    <xf numFmtId="38" fontId="0" fillId="0" borderId="27" xfId="49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49" applyBorder="1" applyAlignment="1">
      <alignment horizontal="right"/>
    </xf>
    <xf numFmtId="38" fontId="0" fillId="0" borderId="30" xfId="49" applyBorder="1" applyAlignment="1">
      <alignment horizontal="right"/>
    </xf>
    <xf numFmtId="38" fontId="0" fillId="0" borderId="31" xfId="49" applyBorder="1" applyAlignment="1">
      <alignment horizontal="right"/>
    </xf>
    <xf numFmtId="38" fontId="2" fillId="0" borderId="29" xfId="49" applyFont="1" applyBorder="1" applyAlignment="1">
      <alignment horizontal="right"/>
    </xf>
    <xf numFmtId="38" fontId="6" fillId="0" borderId="29" xfId="49" applyFont="1" applyFill="1" applyBorder="1" applyAlignment="1">
      <alignment/>
    </xf>
    <xf numFmtId="38" fontId="6" fillId="0" borderId="30" xfId="49" applyFont="1" applyFill="1" applyBorder="1" applyAlignment="1">
      <alignment/>
    </xf>
    <xf numFmtId="38" fontId="6" fillId="0" borderId="31" xfId="49" applyFont="1" applyFill="1" applyBorder="1" applyAlignment="1">
      <alignment/>
    </xf>
    <xf numFmtId="38" fontId="2" fillId="0" borderId="32" xfId="49" applyFont="1" applyFill="1" applyBorder="1" applyAlignment="1">
      <alignment/>
    </xf>
    <xf numFmtId="38" fontId="6" fillId="0" borderId="16" xfId="49" applyFont="1" applyFill="1" applyBorder="1" applyAlignment="1">
      <alignment/>
    </xf>
    <xf numFmtId="38" fontId="6" fillId="0" borderId="26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0" fontId="2" fillId="0" borderId="33" xfId="0" applyFont="1" applyBorder="1" applyAlignment="1">
      <alignment/>
    </xf>
    <xf numFmtId="38" fontId="2" fillId="0" borderId="34" xfId="49" applyFont="1" applyBorder="1" applyAlignment="1">
      <alignment horizontal="right"/>
    </xf>
    <xf numFmtId="38" fontId="2" fillId="0" borderId="35" xfId="49" applyFont="1" applyBorder="1" applyAlignment="1">
      <alignment horizontal="right"/>
    </xf>
    <xf numFmtId="38" fontId="2" fillId="0" borderId="36" xfId="49" applyFont="1" applyBorder="1" applyAlignment="1">
      <alignment horizontal="right"/>
    </xf>
    <xf numFmtId="38" fontId="6" fillId="0" borderId="16" xfId="49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38" fontId="0" fillId="33" borderId="0" xfId="0" applyNumberFormat="1" applyFill="1" applyAlignment="1">
      <alignment/>
    </xf>
    <xf numFmtId="180" fontId="5" fillId="33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38" fontId="0" fillId="0" borderId="0" xfId="49" applyBorder="1" applyAlignment="1">
      <alignment horizontal="right"/>
    </xf>
    <xf numFmtId="38" fontId="2" fillId="0" borderId="0" xfId="49" applyFont="1" applyBorder="1" applyAlignment="1">
      <alignment horizontal="right"/>
    </xf>
    <xf numFmtId="183" fontId="0" fillId="0" borderId="0" xfId="49" applyNumberFormat="1" applyFont="1" applyFill="1" applyBorder="1" applyAlignment="1">
      <alignment/>
    </xf>
    <xf numFmtId="183" fontId="0" fillId="0" borderId="0" xfId="0" applyNumberFormat="1" applyBorder="1" applyAlignment="1">
      <alignment horizontal="center"/>
    </xf>
    <xf numFmtId="38" fontId="7" fillId="0" borderId="30" xfId="49" applyFont="1" applyFill="1" applyBorder="1" applyAlignment="1">
      <alignment/>
    </xf>
    <xf numFmtId="38" fontId="2" fillId="0" borderId="17" xfId="49" applyFont="1" applyFill="1" applyBorder="1" applyAlignment="1">
      <alignment/>
    </xf>
    <xf numFmtId="0" fontId="0" fillId="0" borderId="37" xfId="0" applyBorder="1" applyAlignment="1">
      <alignment horizontal="center"/>
    </xf>
    <xf numFmtId="38" fontId="0" fillId="0" borderId="38" xfId="49" applyBorder="1" applyAlignment="1">
      <alignment horizontal="right"/>
    </xf>
    <xf numFmtId="38" fontId="0" fillId="0" borderId="39" xfId="49" applyBorder="1" applyAlignment="1">
      <alignment horizontal="right"/>
    </xf>
    <xf numFmtId="38" fontId="0" fillId="0" borderId="40" xfId="49" applyBorder="1" applyAlignment="1">
      <alignment horizontal="right"/>
    </xf>
    <xf numFmtId="38" fontId="2" fillId="0" borderId="41" xfId="49" applyFont="1" applyBorder="1" applyAlignment="1">
      <alignment horizontal="right"/>
    </xf>
    <xf numFmtId="38" fontId="2" fillId="0" borderId="42" xfId="49" applyFont="1" applyBorder="1" applyAlignment="1">
      <alignment horizontal="right"/>
    </xf>
    <xf numFmtId="38" fontId="6" fillId="0" borderId="38" xfId="49" applyFont="1" applyFill="1" applyBorder="1" applyAlignment="1">
      <alignment/>
    </xf>
    <xf numFmtId="38" fontId="6" fillId="0" borderId="39" xfId="49" applyFont="1" applyFill="1" applyBorder="1" applyAlignment="1">
      <alignment/>
    </xf>
    <xf numFmtId="38" fontId="6" fillId="0" borderId="40" xfId="49" applyFont="1" applyFill="1" applyBorder="1" applyAlignment="1">
      <alignment/>
    </xf>
    <xf numFmtId="38" fontId="2" fillId="0" borderId="43" xfId="49" applyFont="1" applyFill="1" applyBorder="1" applyAlignment="1">
      <alignment/>
    </xf>
    <xf numFmtId="38" fontId="2" fillId="0" borderId="44" xfId="49" applyFont="1" applyFill="1" applyBorder="1" applyAlignment="1">
      <alignment/>
    </xf>
    <xf numFmtId="38" fontId="2" fillId="0" borderId="38" xfId="49" applyFont="1" applyBorder="1" applyAlignment="1">
      <alignment horizontal="right"/>
    </xf>
    <xf numFmtId="38" fontId="2" fillId="0" borderId="18" xfId="49" applyFont="1" applyBorder="1" applyAlignment="1">
      <alignment horizontal="right"/>
    </xf>
    <xf numFmtId="0" fontId="0" fillId="34" borderId="0" xfId="0" applyFill="1" applyAlignment="1">
      <alignment/>
    </xf>
    <xf numFmtId="0" fontId="0" fillId="34" borderId="21" xfId="0" applyFill="1" applyBorder="1" applyAlignment="1">
      <alignment horizontal="center"/>
    </xf>
    <xf numFmtId="38" fontId="0" fillId="34" borderId="22" xfId="49" applyFill="1" applyBorder="1" applyAlignment="1">
      <alignment horizontal="right"/>
    </xf>
    <xf numFmtId="38" fontId="0" fillId="34" borderId="23" xfId="49" applyFill="1" applyBorder="1" applyAlignment="1">
      <alignment horizontal="right"/>
    </xf>
    <xf numFmtId="38" fontId="0" fillId="34" borderId="24" xfId="49" applyFill="1" applyBorder="1" applyAlignment="1">
      <alignment horizontal="right"/>
    </xf>
    <xf numFmtId="38" fontId="2" fillId="34" borderId="36" xfId="49" applyFont="1" applyFill="1" applyBorder="1" applyAlignment="1">
      <alignment horizontal="right"/>
    </xf>
    <xf numFmtId="38" fontId="0" fillId="34" borderId="22" xfId="49" applyFont="1" applyFill="1" applyBorder="1" applyAlignment="1">
      <alignment/>
    </xf>
    <xf numFmtId="38" fontId="0" fillId="34" borderId="23" xfId="49" applyFont="1" applyFill="1" applyBorder="1" applyAlignment="1">
      <alignment/>
    </xf>
    <xf numFmtId="38" fontId="0" fillId="34" borderId="24" xfId="49" applyFont="1" applyFill="1" applyBorder="1" applyAlignment="1">
      <alignment/>
    </xf>
    <xf numFmtId="38" fontId="2" fillId="34" borderId="25" xfId="49" applyFont="1" applyFill="1" applyBorder="1" applyAlignment="1">
      <alignment/>
    </xf>
    <xf numFmtId="0" fontId="0" fillId="34" borderId="0" xfId="0" applyFont="1" applyFill="1" applyAlignment="1">
      <alignment horizontal="center"/>
    </xf>
    <xf numFmtId="180" fontId="5" fillId="34" borderId="0" xfId="0" applyNumberFormat="1" applyFont="1" applyFill="1" applyAlignment="1">
      <alignment/>
    </xf>
    <xf numFmtId="38" fontId="2" fillId="34" borderId="22" xfId="49" applyFont="1" applyFill="1" applyBorder="1" applyAlignment="1">
      <alignment horizontal="right"/>
    </xf>
    <xf numFmtId="38" fontId="0" fillId="34" borderId="16" xfId="49" applyFill="1" applyBorder="1" applyAlignment="1">
      <alignment horizontal="right"/>
    </xf>
    <xf numFmtId="38" fontId="0" fillId="34" borderId="29" xfId="49" applyFill="1" applyBorder="1" applyAlignment="1">
      <alignment horizontal="right"/>
    </xf>
    <xf numFmtId="38" fontId="0" fillId="34" borderId="18" xfId="49" applyFill="1" applyBorder="1" applyAlignment="1">
      <alignment horizontal="right"/>
    </xf>
    <xf numFmtId="38" fontId="0" fillId="34" borderId="26" xfId="49" applyFill="1" applyBorder="1" applyAlignment="1">
      <alignment horizontal="right"/>
    </xf>
    <xf numFmtId="38" fontId="0" fillId="34" borderId="30" xfId="49" applyFill="1" applyBorder="1" applyAlignment="1">
      <alignment horizontal="right"/>
    </xf>
    <xf numFmtId="38" fontId="0" fillId="34" borderId="19" xfId="49" applyFill="1" applyBorder="1" applyAlignment="1">
      <alignment horizontal="right"/>
    </xf>
    <xf numFmtId="38" fontId="0" fillId="34" borderId="27" xfId="49" applyFill="1" applyBorder="1" applyAlignment="1">
      <alignment horizontal="right"/>
    </xf>
    <xf numFmtId="38" fontId="0" fillId="34" borderId="31" xfId="49" applyFill="1" applyBorder="1" applyAlignment="1">
      <alignment horizontal="right"/>
    </xf>
    <xf numFmtId="38" fontId="0" fillId="34" borderId="20" xfId="49" applyFill="1" applyBorder="1" applyAlignment="1">
      <alignment horizontal="right"/>
    </xf>
    <xf numFmtId="38" fontId="2" fillId="34" borderId="34" xfId="49" applyFont="1" applyFill="1" applyBorder="1" applyAlignment="1">
      <alignment horizontal="right"/>
    </xf>
    <xf numFmtId="38" fontId="2" fillId="34" borderId="35" xfId="49" applyFont="1" applyFill="1" applyBorder="1" applyAlignment="1">
      <alignment horizontal="right"/>
    </xf>
    <xf numFmtId="38" fontId="2" fillId="34" borderId="42" xfId="49" applyFont="1" applyFill="1" applyBorder="1" applyAlignment="1">
      <alignment horizontal="right"/>
    </xf>
    <xf numFmtId="38" fontId="6" fillId="34" borderId="16" xfId="49" applyFont="1" applyFill="1" applyBorder="1" applyAlignment="1">
      <alignment/>
    </xf>
    <xf numFmtId="38" fontId="6" fillId="34" borderId="29" xfId="49" applyFont="1" applyFill="1" applyBorder="1" applyAlignment="1">
      <alignment/>
    </xf>
    <xf numFmtId="38" fontId="6" fillId="34" borderId="18" xfId="49" applyFont="1" applyFill="1" applyBorder="1" applyAlignment="1">
      <alignment/>
    </xf>
    <xf numFmtId="38" fontId="6" fillId="34" borderId="26" xfId="49" applyFont="1" applyFill="1" applyBorder="1" applyAlignment="1">
      <alignment/>
    </xf>
    <xf numFmtId="38" fontId="6" fillId="34" borderId="30" xfId="49" applyFont="1" applyFill="1" applyBorder="1" applyAlignment="1">
      <alignment/>
    </xf>
    <xf numFmtId="38" fontId="6" fillId="34" borderId="19" xfId="49" applyFont="1" applyFill="1" applyBorder="1" applyAlignment="1">
      <alignment/>
    </xf>
    <xf numFmtId="38" fontId="6" fillId="34" borderId="27" xfId="49" applyFont="1" applyFill="1" applyBorder="1" applyAlignment="1">
      <alignment/>
    </xf>
    <xf numFmtId="38" fontId="6" fillId="34" borderId="31" xfId="49" applyFont="1" applyFill="1" applyBorder="1" applyAlignment="1">
      <alignment/>
    </xf>
    <xf numFmtId="38" fontId="6" fillId="34" borderId="20" xfId="49" applyFont="1" applyFill="1" applyBorder="1" applyAlignment="1">
      <alignment/>
    </xf>
    <xf numFmtId="38" fontId="2" fillId="34" borderId="17" xfId="49" applyFont="1" applyFill="1" applyBorder="1" applyAlignment="1">
      <alignment/>
    </xf>
    <xf numFmtId="38" fontId="2" fillId="34" borderId="32" xfId="49" applyFont="1" applyFill="1" applyBorder="1" applyAlignment="1">
      <alignment/>
    </xf>
    <xf numFmtId="38" fontId="2" fillId="34" borderId="44" xfId="49" applyFont="1" applyFill="1" applyBorder="1" applyAlignment="1">
      <alignment/>
    </xf>
    <xf numFmtId="0" fontId="0" fillId="34" borderId="0" xfId="0" applyFont="1" applyFill="1" applyAlignment="1">
      <alignment/>
    </xf>
    <xf numFmtId="38" fontId="2" fillId="34" borderId="16" xfId="49" applyFont="1" applyFill="1" applyBorder="1" applyAlignment="1">
      <alignment horizontal="right"/>
    </xf>
    <xf numFmtId="38" fontId="2" fillId="34" borderId="29" xfId="49" applyFont="1" applyFill="1" applyBorder="1" applyAlignment="1">
      <alignment horizontal="right"/>
    </xf>
    <xf numFmtId="38" fontId="2" fillId="34" borderId="18" xfId="49" applyFont="1" applyFill="1" applyBorder="1" applyAlignment="1">
      <alignment horizontal="right"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38" fontId="0" fillId="0" borderId="0" xfId="49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38" fontId="0" fillId="0" borderId="0" xfId="49" applyFill="1" applyBorder="1" applyAlignment="1">
      <alignment horizontal="right"/>
    </xf>
    <xf numFmtId="38" fontId="0" fillId="0" borderId="0" xfId="0" applyNumberFormat="1" applyFill="1" applyAlignment="1">
      <alignment/>
    </xf>
    <xf numFmtId="38" fontId="2" fillId="0" borderId="0" xfId="49" applyFont="1" applyFill="1" applyBorder="1" applyAlignment="1">
      <alignment horizontal="right"/>
    </xf>
    <xf numFmtId="0" fontId="2" fillId="0" borderId="0" xfId="0" applyFont="1" applyFill="1" applyAlignment="1">
      <alignment/>
    </xf>
    <xf numFmtId="38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35" borderId="12" xfId="0" applyFill="1" applyBorder="1" applyAlignment="1">
      <alignment horizontal="center"/>
    </xf>
    <xf numFmtId="55" fontId="0" fillId="35" borderId="13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0" borderId="11" xfId="0" applyFill="1" applyBorder="1" applyAlignment="1">
      <alignment/>
    </xf>
    <xf numFmtId="38" fontId="2" fillId="0" borderId="45" xfId="49" applyFont="1" applyBorder="1" applyAlignment="1">
      <alignment horizontal="right"/>
    </xf>
    <xf numFmtId="0" fontId="2" fillId="0" borderId="46" xfId="0" applyFont="1" applyBorder="1" applyAlignment="1">
      <alignment/>
    </xf>
    <xf numFmtId="38" fontId="2" fillId="0" borderId="46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7" fillId="0" borderId="26" xfId="49" applyFont="1" applyBorder="1" applyAlignment="1">
      <alignment/>
    </xf>
    <xf numFmtId="38" fontId="7" fillId="0" borderId="39" xfId="49" applyFont="1" applyFill="1" applyBorder="1" applyAlignment="1">
      <alignment/>
    </xf>
    <xf numFmtId="38" fontId="7" fillId="0" borderId="38" xfId="49" applyFont="1" applyFill="1" applyBorder="1" applyAlignment="1">
      <alignment/>
    </xf>
    <xf numFmtId="38" fontId="7" fillId="0" borderId="31" xfId="49" applyFont="1" applyFill="1" applyBorder="1" applyAlignment="1">
      <alignment/>
    </xf>
    <xf numFmtId="38" fontId="7" fillId="0" borderId="26" xfId="49" applyFont="1" applyFill="1" applyBorder="1" applyAlignment="1">
      <alignment/>
    </xf>
    <xf numFmtId="38" fontId="7" fillId="0" borderId="27" xfId="49" applyFont="1" applyBorder="1" applyAlignment="1">
      <alignment/>
    </xf>
    <xf numFmtId="38" fontId="7" fillId="0" borderId="40" xfId="49" applyFont="1" applyFill="1" applyBorder="1" applyAlignment="1">
      <alignment/>
    </xf>
    <xf numFmtId="38" fontId="7" fillId="0" borderId="27" xfId="49" applyFont="1" applyFill="1" applyBorder="1" applyAlignment="1">
      <alignment/>
    </xf>
    <xf numFmtId="0" fontId="0" fillId="0" borderId="0" xfId="0" applyAlignment="1">
      <alignment wrapText="1"/>
    </xf>
    <xf numFmtId="187" fontId="0" fillId="0" borderId="0" xfId="0" applyNumberFormat="1" applyAlignment="1">
      <alignment/>
    </xf>
    <xf numFmtId="38" fontId="0" fillId="0" borderId="0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188" fontId="0" fillId="0" borderId="0" xfId="49" applyNumberFormat="1" applyFont="1" applyFill="1" applyBorder="1" applyAlignment="1">
      <alignment/>
    </xf>
    <xf numFmtId="189" fontId="0" fillId="0" borderId="0" xfId="49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55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8" fontId="0" fillId="0" borderId="16" xfId="49" applyFill="1" applyBorder="1" applyAlignment="1">
      <alignment horizontal="right"/>
    </xf>
    <xf numFmtId="38" fontId="0" fillId="0" borderId="29" xfId="49" applyFill="1" applyBorder="1" applyAlignment="1">
      <alignment horizontal="right"/>
    </xf>
    <xf numFmtId="38" fontId="0" fillId="0" borderId="38" xfId="49" applyFill="1" applyBorder="1" applyAlignment="1">
      <alignment horizontal="right"/>
    </xf>
    <xf numFmtId="38" fontId="0" fillId="0" borderId="18" xfId="49" applyFill="1" applyBorder="1" applyAlignment="1">
      <alignment horizontal="right"/>
    </xf>
    <xf numFmtId="38" fontId="0" fillId="0" borderId="22" xfId="49" applyFill="1" applyBorder="1" applyAlignment="1">
      <alignment horizontal="right"/>
    </xf>
    <xf numFmtId="0" fontId="0" fillId="0" borderId="10" xfId="0" applyFill="1" applyBorder="1" applyAlignment="1">
      <alignment/>
    </xf>
    <xf numFmtId="38" fontId="0" fillId="0" borderId="26" xfId="49" applyFill="1" applyBorder="1" applyAlignment="1">
      <alignment horizontal="right"/>
    </xf>
    <xf numFmtId="38" fontId="0" fillId="0" borderId="30" xfId="49" applyFill="1" applyBorder="1" applyAlignment="1">
      <alignment horizontal="right"/>
    </xf>
    <xf numFmtId="38" fontId="0" fillId="0" borderId="39" xfId="49" applyFill="1" applyBorder="1" applyAlignment="1">
      <alignment horizontal="right"/>
    </xf>
    <xf numFmtId="38" fontId="0" fillId="0" borderId="19" xfId="49" applyFill="1" applyBorder="1" applyAlignment="1">
      <alignment horizontal="right"/>
    </xf>
    <xf numFmtId="38" fontId="0" fillId="0" borderId="23" xfId="49" applyFill="1" applyBorder="1" applyAlignment="1">
      <alignment horizontal="right"/>
    </xf>
    <xf numFmtId="0" fontId="0" fillId="0" borderId="14" xfId="0" applyFill="1" applyBorder="1" applyAlignment="1">
      <alignment/>
    </xf>
    <xf numFmtId="38" fontId="0" fillId="0" borderId="27" xfId="49" applyFill="1" applyBorder="1" applyAlignment="1">
      <alignment horizontal="right"/>
    </xf>
    <xf numFmtId="38" fontId="0" fillId="0" borderId="31" xfId="49" applyFill="1" applyBorder="1" applyAlignment="1">
      <alignment horizontal="right"/>
    </xf>
    <xf numFmtId="38" fontId="0" fillId="0" borderId="40" xfId="49" applyFill="1" applyBorder="1" applyAlignment="1">
      <alignment horizontal="right"/>
    </xf>
    <xf numFmtId="38" fontId="0" fillId="0" borderId="20" xfId="49" applyFill="1" applyBorder="1" applyAlignment="1">
      <alignment horizontal="right"/>
    </xf>
    <xf numFmtId="38" fontId="0" fillId="0" borderId="24" xfId="49" applyFill="1" applyBorder="1" applyAlignment="1">
      <alignment horizontal="right"/>
    </xf>
    <xf numFmtId="0" fontId="2" fillId="0" borderId="33" xfId="0" applyFont="1" applyFill="1" applyBorder="1" applyAlignment="1">
      <alignment/>
    </xf>
    <xf numFmtId="38" fontId="2" fillId="0" borderId="34" xfId="49" applyFont="1" applyFill="1" applyBorder="1" applyAlignment="1">
      <alignment horizontal="right"/>
    </xf>
    <xf numFmtId="38" fontId="2" fillId="0" borderId="35" xfId="49" applyFont="1" applyFill="1" applyBorder="1" applyAlignment="1">
      <alignment horizontal="right"/>
    </xf>
    <xf numFmtId="38" fontId="2" fillId="0" borderId="41" xfId="49" applyFont="1" applyFill="1" applyBorder="1" applyAlignment="1">
      <alignment horizontal="right"/>
    </xf>
    <xf numFmtId="38" fontId="2" fillId="0" borderId="42" xfId="49" applyFont="1" applyFill="1" applyBorder="1" applyAlignment="1">
      <alignment horizontal="right"/>
    </xf>
    <xf numFmtId="38" fontId="2" fillId="0" borderId="36" xfId="49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0" xfId="0" applyFill="1" applyAlignment="1">
      <alignment wrapText="1"/>
    </xf>
    <xf numFmtId="38" fontId="0" fillId="0" borderId="16" xfId="49" applyFill="1" applyBorder="1" applyAlignment="1">
      <alignment/>
    </xf>
    <xf numFmtId="186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38" fontId="0" fillId="0" borderId="26" xfId="49" applyFill="1" applyBorder="1" applyAlignment="1">
      <alignment/>
    </xf>
    <xf numFmtId="38" fontId="0" fillId="0" borderId="27" xfId="49" applyFill="1" applyBorder="1" applyAlignment="1">
      <alignment/>
    </xf>
    <xf numFmtId="0" fontId="2" fillId="0" borderId="15" xfId="0" applyFont="1" applyFill="1" applyBorder="1" applyAlignment="1">
      <alignment/>
    </xf>
    <xf numFmtId="38" fontId="0" fillId="0" borderId="16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2" fillId="0" borderId="47" xfId="49" applyFont="1" applyFill="1" applyBorder="1" applyAlignment="1">
      <alignment/>
    </xf>
    <xf numFmtId="38" fontId="2" fillId="0" borderId="48" xfId="49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38" fontId="2" fillId="0" borderId="16" xfId="49" applyFont="1" applyFill="1" applyBorder="1" applyAlignment="1">
      <alignment horizontal="right"/>
    </xf>
    <xf numFmtId="38" fontId="2" fillId="0" borderId="29" xfId="49" applyFont="1" applyFill="1" applyBorder="1" applyAlignment="1">
      <alignment horizontal="right"/>
    </xf>
    <xf numFmtId="38" fontId="2" fillId="0" borderId="38" xfId="49" applyFont="1" applyFill="1" applyBorder="1" applyAlignment="1">
      <alignment horizontal="right"/>
    </xf>
    <xf numFmtId="38" fontId="2" fillId="0" borderId="18" xfId="49" applyFont="1" applyFill="1" applyBorder="1" applyAlignment="1">
      <alignment horizontal="right"/>
    </xf>
    <xf numFmtId="38" fontId="2" fillId="0" borderId="22" xfId="49" applyFont="1" applyFill="1" applyBorder="1" applyAlignment="1">
      <alignment horizontal="right"/>
    </xf>
    <xf numFmtId="0" fontId="2" fillId="0" borderId="46" xfId="0" applyFont="1" applyFill="1" applyBorder="1" applyAlignment="1">
      <alignment/>
    </xf>
    <xf numFmtId="38" fontId="2" fillId="0" borderId="46" xfId="49" applyFont="1" applyFill="1" applyBorder="1" applyAlignment="1">
      <alignment horizontal="right"/>
    </xf>
    <xf numFmtId="38" fontId="2" fillId="0" borderId="45" xfId="49" applyFont="1" applyFill="1" applyBorder="1" applyAlignment="1">
      <alignment horizontal="right"/>
    </xf>
    <xf numFmtId="38" fontId="0" fillId="0" borderId="0" xfId="0" applyNumberFormat="1" applyFont="1" applyFill="1" applyAlignment="1">
      <alignment/>
    </xf>
    <xf numFmtId="38" fontId="7" fillId="0" borderId="16" xfId="49" applyFont="1" applyFill="1" applyBorder="1" applyAlignment="1">
      <alignment/>
    </xf>
    <xf numFmtId="38" fontId="6" fillId="0" borderId="49" xfId="49" applyFont="1" applyFill="1" applyBorder="1" applyAlignment="1">
      <alignment/>
    </xf>
    <xf numFmtId="38" fontId="6" fillId="0" borderId="50" xfId="49" applyFont="1" applyFill="1" applyBorder="1" applyAlignment="1">
      <alignment/>
    </xf>
    <xf numFmtId="38" fontId="6" fillId="0" borderId="51" xfId="49" applyFont="1" applyFill="1" applyBorder="1" applyAlignment="1">
      <alignment/>
    </xf>
    <xf numFmtId="38" fontId="2" fillId="0" borderId="52" xfId="49" applyFont="1" applyFill="1" applyBorder="1" applyAlignment="1">
      <alignment/>
    </xf>
    <xf numFmtId="38" fontId="7" fillId="0" borderId="50" xfId="49" applyFont="1" applyFill="1" applyBorder="1" applyAlignment="1">
      <alignment/>
    </xf>
    <xf numFmtId="38" fontId="7" fillId="0" borderId="51" xfId="49" applyFont="1" applyFill="1" applyBorder="1" applyAlignment="1">
      <alignment/>
    </xf>
    <xf numFmtId="38" fontId="6" fillId="0" borderId="53" xfId="49" applyFont="1" applyFill="1" applyBorder="1" applyAlignment="1">
      <alignment/>
    </xf>
    <xf numFmtId="38" fontId="7" fillId="0" borderId="54" xfId="49" applyFont="1" applyFill="1" applyBorder="1" applyAlignment="1">
      <alignment/>
    </xf>
    <xf numFmtId="38" fontId="7" fillId="0" borderId="55" xfId="49" applyFont="1" applyFill="1" applyBorder="1" applyAlignment="1">
      <alignment/>
    </xf>
    <xf numFmtId="38" fontId="6" fillId="0" borderId="55" xfId="49" applyFont="1" applyFill="1" applyBorder="1" applyAlignment="1">
      <alignment/>
    </xf>
    <xf numFmtId="188" fontId="0" fillId="0" borderId="0" xfId="49" applyNumberFormat="1" applyFont="1" applyFill="1" applyBorder="1" applyAlignment="1">
      <alignment/>
    </xf>
    <xf numFmtId="183" fontId="0" fillId="0" borderId="0" xfId="49" applyNumberFormat="1" applyFont="1" applyFill="1" applyBorder="1" applyAlignment="1">
      <alignment/>
    </xf>
    <xf numFmtId="38" fontId="40" fillId="0" borderId="26" xfId="49" applyFont="1" applyFill="1" applyBorder="1" applyAlignment="1">
      <alignment/>
    </xf>
    <xf numFmtId="38" fontId="40" fillId="0" borderId="16" xfId="49" applyFont="1" applyFill="1" applyBorder="1" applyAlignment="1">
      <alignment/>
    </xf>
    <xf numFmtId="38" fontId="40" fillId="0" borderId="50" xfId="49" applyFont="1" applyFill="1" applyBorder="1" applyAlignment="1">
      <alignment/>
    </xf>
    <xf numFmtId="38" fontId="40" fillId="0" borderId="54" xfId="49" applyFont="1" applyFill="1" applyBorder="1" applyAlignment="1">
      <alignment/>
    </xf>
    <xf numFmtId="38" fontId="40" fillId="0" borderId="30" xfId="49" applyFont="1" applyFill="1" applyBorder="1" applyAlignment="1">
      <alignment/>
    </xf>
    <xf numFmtId="38" fontId="41" fillId="0" borderId="29" xfId="49" applyFont="1" applyFill="1" applyBorder="1" applyAlignment="1">
      <alignment/>
    </xf>
    <xf numFmtId="38" fontId="41" fillId="0" borderId="16" xfId="49" applyFont="1" applyFill="1" applyBorder="1" applyAlignment="1">
      <alignment/>
    </xf>
    <xf numFmtId="38" fontId="40" fillId="0" borderId="29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PageLayoutView="0" workbookViewId="0" topLeftCell="A1">
      <pane xSplit="1" ySplit="3" topLeftCell="B16" activePane="bottomRight" state="frozen"/>
      <selection pane="topLeft" activeCell="D58" sqref="D58"/>
      <selection pane="topRight" activeCell="D58" sqref="D58"/>
      <selection pane="bottomLeft" activeCell="D58" sqref="D58"/>
      <selection pane="bottomRight" activeCell="A34" sqref="A34:IV38"/>
    </sheetView>
  </sheetViews>
  <sheetFormatPr defaultColWidth="9.00390625" defaultRowHeight="13.5"/>
  <cols>
    <col min="1" max="1" width="14.625" style="0" customWidth="1"/>
    <col min="2" max="2" width="10.375" style="0" bestFit="1" customWidth="1"/>
    <col min="3" max="4" width="9.875" style="0" bestFit="1" customWidth="1"/>
    <col min="5" max="13" width="9.875" style="0" customWidth="1"/>
    <col min="14" max="16" width="9.875" style="0" hidden="1" customWidth="1"/>
    <col min="17" max="17" width="15.50390625" style="0" customWidth="1"/>
    <col min="18" max="18" width="15.50390625" style="0" hidden="1" customWidth="1"/>
    <col min="19" max="19" width="11.125" style="0" customWidth="1"/>
    <col min="20" max="20" width="13.50390625" style="56" hidden="1" customWidth="1"/>
    <col min="21" max="21" width="11.125" style="0" customWidth="1"/>
    <col min="22" max="22" width="11.25390625" style="0" customWidth="1"/>
  </cols>
  <sheetData>
    <row r="1" spans="1:22" ht="13.5">
      <c r="A1" s="8" t="s">
        <v>10</v>
      </c>
      <c r="N1" s="80"/>
      <c r="O1" s="80"/>
      <c r="P1" s="80"/>
      <c r="R1" s="80"/>
      <c r="V1" s="80"/>
    </row>
    <row r="2" spans="19:22" ht="14.25" thickBot="1">
      <c r="S2" t="s">
        <v>42</v>
      </c>
      <c r="U2" t="s">
        <v>43</v>
      </c>
      <c r="V2" t="s">
        <v>30</v>
      </c>
    </row>
    <row r="3" spans="1:22" s="1" customFormat="1" ht="14.25" thickBot="1">
      <c r="A3" s="4"/>
      <c r="B3" s="5">
        <v>39448</v>
      </c>
      <c r="C3" s="6" t="s">
        <v>6</v>
      </c>
      <c r="D3" s="39" t="s">
        <v>7</v>
      </c>
      <c r="E3" s="4" t="s">
        <v>13</v>
      </c>
      <c r="F3" s="39" t="s">
        <v>14</v>
      </c>
      <c r="G3" s="6" t="s">
        <v>15</v>
      </c>
      <c r="H3" s="39" t="s">
        <v>0</v>
      </c>
      <c r="I3" s="6" t="s">
        <v>1</v>
      </c>
      <c r="J3" s="39" t="s">
        <v>2</v>
      </c>
      <c r="K3" s="6" t="s">
        <v>3</v>
      </c>
      <c r="L3" s="39" t="s">
        <v>4</v>
      </c>
      <c r="M3" s="39" t="s">
        <v>5</v>
      </c>
      <c r="N3" s="6" t="s">
        <v>38</v>
      </c>
      <c r="O3" s="39" t="s">
        <v>26</v>
      </c>
      <c r="P3" s="67" t="s">
        <v>27</v>
      </c>
      <c r="Q3" s="19" t="s">
        <v>39</v>
      </c>
      <c r="R3" s="19" t="s">
        <v>29</v>
      </c>
      <c r="S3" s="60" t="s">
        <v>12</v>
      </c>
      <c r="T3" s="57" t="s">
        <v>43</v>
      </c>
      <c r="U3" s="60" t="s">
        <v>12</v>
      </c>
      <c r="V3" s="1" t="s">
        <v>12</v>
      </c>
    </row>
    <row r="4" spans="1:21" ht="16.5" customHeight="1">
      <c r="A4" s="3" t="s">
        <v>22</v>
      </c>
      <c r="B4" s="25">
        <v>108787</v>
      </c>
      <c r="C4" s="25">
        <v>147820</v>
      </c>
      <c r="D4" s="40">
        <v>202516</v>
      </c>
      <c r="E4" s="68">
        <v>114735</v>
      </c>
      <c r="F4" s="40">
        <v>107147</v>
      </c>
      <c r="G4" s="40">
        <v>127047</v>
      </c>
      <c r="H4" s="40">
        <v>141535</v>
      </c>
      <c r="I4" s="40">
        <v>84557</v>
      </c>
      <c r="J4" s="40">
        <v>130182</v>
      </c>
      <c r="K4" s="40">
        <v>119999</v>
      </c>
      <c r="L4" s="40">
        <v>108484</v>
      </c>
      <c r="M4" s="40">
        <v>77234</v>
      </c>
      <c r="N4" s="25">
        <v>83311</v>
      </c>
      <c r="O4" s="40">
        <v>99816</v>
      </c>
      <c r="P4" s="26">
        <v>137427</v>
      </c>
      <c r="Q4" s="27">
        <f>SUM(B4:M4)</f>
        <v>1470043</v>
      </c>
      <c r="R4" s="27">
        <f>SUM(E4:P4)</f>
        <v>1331474</v>
      </c>
      <c r="S4" s="61"/>
      <c r="T4" s="58">
        <f>SUM(B4:M4)</f>
        <v>1470043</v>
      </c>
      <c r="U4" s="61"/>
    </row>
    <row r="5" spans="1:21" ht="16.5" customHeight="1">
      <c r="A5" s="2" t="s">
        <v>23</v>
      </c>
      <c r="B5" s="28">
        <v>46286</v>
      </c>
      <c r="C5" s="28">
        <v>62014</v>
      </c>
      <c r="D5" s="41">
        <v>83968</v>
      </c>
      <c r="E5" s="69">
        <v>47967</v>
      </c>
      <c r="F5" s="41">
        <v>49627</v>
      </c>
      <c r="G5" s="41">
        <v>57927</v>
      </c>
      <c r="H5" s="41">
        <v>52969</v>
      </c>
      <c r="I5" s="41">
        <v>39202</v>
      </c>
      <c r="J5" s="41">
        <v>55803</v>
      </c>
      <c r="K5" s="41">
        <v>55128</v>
      </c>
      <c r="L5" s="41">
        <v>51676</v>
      </c>
      <c r="M5" s="41">
        <v>39920</v>
      </c>
      <c r="N5" s="28">
        <v>45507</v>
      </c>
      <c r="O5" s="41">
        <v>57627</v>
      </c>
      <c r="P5" s="29">
        <v>73225</v>
      </c>
      <c r="Q5" s="30">
        <f>SUM(B5:M5)</f>
        <v>642487</v>
      </c>
      <c r="R5" s="30">
        <f>SUM(E5:P5)</f>
        <v>626578</v>
      </c>
      <c r="S5" s="61"/>
      <c r="T5" s="58">
        <f aca="true" t="shared" si="0" ref="T5:T12">SUM(B5:M5)</f>
        <v>642487</v>
      </c>
      <c r="U5" s="61"/>
    </row>
    <row r="6" spans="1:21" ht="16.5" customHeight="1" thickBot="1">
      <c r="A6" s="10" t="s">
        <v>8</v>
      </c>
      <c r="B6" s="31">
        <v>2696</v>
      </c>
      <c r="C6" s="31">
        <v>3548</v>
      </c>
      <c r="D6" s="42">
        <v>7068</v>
      </c>
      <c r="E6" s="70">
        <v>2322</v>
      </c>
      <c r="F6" s="42">
        <v>2586</v>
      </c>
      <c r="G6" s="42">
        <v>3471</v>
      </c>
      <c r="H6" s="42">
        <v>3037</v>
      </c>
      <c r="I6" s="42">
        <v>2989</v>
      </c>
      <c r="J6" s="42">
        <v>4805</v>
      </c>
      <c r="K6" s="42">
        <v>2579</v>
      </c>
      <c r="L6" s="42">
        <v>2902</v>
      </c>
      <c r="M6" s="42">
        <v>2664</v>
      </c>
      <c r="N6" s="31">
        <v>1963</v>
      </c>
      <c r="O6" s="42">
        <v>2136</v>
      </c>
      <c r="P6" s="32">
        <v>3342</v>
      </c>
      <c r="Q6" s="33">
        <f>SUM(B6:M6)</f>
        <v>40667</v>
      </c>
      <c r="R6" s="33">
        <f>SUM(E6:P6)</f>
        <v>34796</v>
      </c>
      <c r="S6" s="61"/>
      <c r="T6" s="58">
        <f t="shared" si="0"/>
        <v>40667</v>
      </c>
      <c r="U6" s="61"/>
    </row>
    <row r="7" spans="1:21" s="8" customFormat="1" ht="16.5" customHeight="1" thickBot="1" thickTop="1">
      <c r="A7" s="51" t="s">
        <v>18</v>
      </c>
      <c r="B7" s="52">
        <f aca="true" t="shared" si="1" ref="B7:P7">B4+B5+B6</f>
        <v>157769</v>
      </c>
      <c r="C7" s="52">
        <f t="shared" si="1"/>
        <v>213382</v>
      </c>
      <c r="D7" s="53">
        <f t="shared" si="1"/>
        <v>293552</v>
      </c>
      <c r="E7" s="71">
        <f t="shared" si="1"/>
        <v>165024</v>
      </c>
      <c r="F7" s="53">
        <f t="shared" si="1"/>
        <v>159360</v>
      </c>
      <c r="G7" s="53">
        <f t="shared" si="1"/>
        <v>188445</v>
      </c>
      <c r="H7" s="53">
        <f t="shared" si="1"/>
        <v>197541</v>
      </c>
      <c r="I7" s="53">
        <f t="shared" si="1"/>
        <v>126748</v>
      </c>
      <c r="J7" s="53">
        <f t="shared" si="1"/>
        <v>190790</v>
      </c>
      <c r="K7" s="53">
        <f t="shared" si="1"/>
        <v>177706</v>
      </c>
      <c r="L7" s="53">
        <f t="shared" si="1"/>
        <v>163062</v>
      </c>
      <c r="M7" s="53">
        <f t="shared" si="1"/>
        <v>119818</v>
      </c>
      <c r="N7" s="52">
        <f t="shared" si="1"/>
        <v>130781</v>
      </c>
      <c r="O7" s="53">
        <f t="shared" si="1"/>
        <v>159579</v>
      </c>
      <c r="P7" s="72">
        <f t="shared" si="1"/>
        <v>213994</v>
      </c>
      <c r="Q7" s="54">
        <f>SUM(B7:M7)</f>
        <v>2153197</v>
      </c>
      <c r="R7" s="54">
        <f>SUM(R4:R6)</f>
        <v>1992848</v>
      </c>
      <c r="S7" s="62"/>
      <c r="T7" s="58">
        <f t="shared" si="0"/>
        <v>2153197</v>
      </c>
      <c r="U7" s="62"/>
    </row>
    <row r="8" spans="1:21" ht="14.25" thickBot="1">
      <c r="A8" s="7"/>
      <c r="B8" s="5">
        <v>39814</v>
      </c>
      <c r="C8" s="6" t="s">
        <v>6</v>
      </c>
      <c r="D8" s="39" t="s">
        <v>7</v>
      </c>
      <c r="E8" s="4" t="s">
        <v>13</v>
      </c>
      <c r="F8" s="39" t="s">
        <v>14</v>
      </c>
      <c r="G8" s="6" t="s">
        <v>15</v>
      </c>
      <c r="H8" s="39" t="s">
        <v>0</v>
      </c>
      <c r="I8" s="6" t="s">
        <v>1</v>
      </c>
      <c r="J8" s="39" t="s">
        <v>2</v>
      </c>
      <c r="K8" s="6" t="s">
        <v>3</v>
      </c>
      <c r="L8" s="39" t="s">
        <v>4</v>
      </c>
      <c r="M8" s="39" t="s">
        <v>5</v>
      </c>
      <c r="N8" s="6" t="s">
        <v>24</v>
      </c>
      <c r="O8" s="39" t="s">
        <v>26</v>
      </c>
      <c r="P8" s="67" t="s">
        <v>27</v>
      </c>
      <c r="Q8" s="19" t="s">
        <v>17</v>
      </c>
      <c r="R8" s="19" t="s">
        <v>30</v>
      </c>
      <c r="S8" s="60"/>
      <c r="T8" s="58"/>
      <c r="U8" s="60"/>
    </row>
    <row r="9" spans="1:22" ht="16.5" customHeight="1">
      <c r="A9" s="3" t="s">
        <v>40</v>
      </c>
      <c r="B9" s="34">
        <v>83311</v>
      </c>
      <c r="C9" s="34">
        <v>99816</v>
      </c>
      <c r="D9" s="44">
        <v>137427</v>
      </c>
      <c r="E9" s="73">
        <v>77634</v>
      </c>
      <c r="F9" s="44">
        <v>82394</v>
      </c>
      <c r="G9" s="44">
        <v>112591</v>
      </c>
      <c r="H9" s="44">
        <v>137523</v>
      </c>
      <c r="I9" s="44">
        <v>92621</v>
      </c>
      <c r="J9" s="44">
        <v>142892</v>
      </c>
      <c r="K9" s="44">
        <v>137700</v>
      </c>
      <c r="L9" s="44">
        <v>152189</v>
      </c>
      <c r="M9" s="44">
        <v>119411</v>
      </c>
      <c r="N9" s="48"/>
      <c r="O9" s="44"/>
      <c r="P9" s="14"/>
      <c r="Q9" s="21">
        <f>SUM(B9:M9)</f>
        <v>1375509</v>
      </c>
      <c r="R9" s="21">
        <f>SUM(E9:P9)</f>
        <v>1054955</v>
      </c>
      <c r="S9" s="63">
        <f>M9/M4*100</f>
        <v>154.60936893078178</v>
      </c>
      <c r="T9" s="58">
        <f t="shared" si="0"/>
        <v>1375509</v>
      </c>
      <c r="U9" s="63">
        <f>T9/T4*100</f>
        <v>93.56930375506023</v>
      </c>
      <c r="V9" s="121">
        <f>R9/R4*100</f>
        <v>79.2321141832285</v>
      </c>
    </row>
    <row r="10" spans="1:22" ht="16.5" customHeight="1">
      <c r="A10" s="2" t="s">
        <v>41</v>
      </c>
      <c r="B10" s="35">
        <v>45507</v>
      </c>
      <c r="C10" s="35">
        <v>57627</v>
      </c>
      <c r="D10" s="45">
        <v>73225</v>
      </c>
      <c r="E10" s="74">
        <v>41683</v>
      </c>
      <c r="F10" s="45">
        <v>41710</v>
      </c>
      <c r="G10" s="45">
        <v>50416</v>
      </c>
      <c r="H10" s="45">
        <v>50219</v>
      </c>
      <c r="I10" s="45">
        <v>38202</v>
      </c>
      <c r="J10" s="45">
        <v>57217</v>
      </c>
      <c r="K10" s="45">
        <v>50062</v>
      </c>
      <c r="L10" s="45">
        <v>51019</v>
      </c>
      <c r="M10" s="45">
        <v>39342</v>
      </c>
      <c r="N10" s="49"/>
      <c r="O10" s="45"/>
      <c r="P10" s="15"/>
      <c r="Q10" s="22">
        <f>SUM(B10:M10)</f>
        <v>596229</v>
      </c>
      <c r="R10" s="22">
        <f>SUM(E10:P10)</f>
        <v>419870</v>
      </c>
      <c r="S10" s="63">
        <f>M10/M5*100</f>
        <v>98.55210420841684</v>
      </c>
      <c r="T10" s="58">
        <f t="shared" si="0"/>
        <v>596229</v>
      </c>
      <c r="U10" s="63">
        <f>T10/T5*100</f>
        <v>92.80016560646364</v>
      </c>
      <c r="V10" s="121">
        <f>R10/R5*100</f>
        <v>67.01001311887745</v>
      </c>
    </row>
    <row r="11" spans="1:22" ht="16.5" customHeight="1" thickBot="1">
      <c r="A11" s="10" t="s">
        <v>8</v>
      </c>
      <c r="B11" s="36">
        <v>1963</v>
      </c>
      <c r="C11" s="36">
        <v>2136</v>
      </c>
      <c r="D11" s="46">
        <v>3342</v>
      </c>
      <c r="E11" s="75">
        <v>1291</v>
      </c>
      <c r="F11" s="46">
        <v>1134</v>
      </c>
      <c r="G11" s="46">
        <v>1727</v>
      </c>
      <c r="H11" s="46">
        <v>1626</v>
      </c>
      <c r="I11" s="46">
        <v>1673</v>
      </c>
      <c r="J11" s="46">
        <v>3122</v>
      </c>
      <c r="K11" s="46">
        <v>1762</v>
      </c>
      <c r="L11" s="46">
        <v>2718</v>
      </c>
      <c r="M11" s="46">
        <v>1942</v>
      </c>
      <c r="N11" s="50"/>
      <c r="O11" s="46"/>
      <c r="P11" s="16"/>
      <c r="Q11" s="23">
        <f>SUM(B11:M11)</f>
        <v>24436</v>
      </c>
      <c r="R11" s="23">
        <f>SUM(E11:P11)</f>
        <v>16995</v>
      </c>
      <c r="S11" s="63">
        <f>M11/M6*100</f>
        <v>72.8978978978979</v>
      </c>
      <c r="T11" s="58">
        <f>SUM(B11:M11)</f>
        <v>24436</v>
      </c>
      <c r="U11" s="63">
        <f>T11/T6*100</f>
        <v>60.088032065310934</v>
      </c>
      <c r="V11" s="121">
        <f>R11/R6*100</f>
        <v>48.841820898953905</v>
      </c>
    </row>
    <row r="12" spans="1:22" s="8" customFormat="1" ht="16.5" customHeight="1" thickBot="1" thickTop="1">
      <c r="A12" s="11" t="s">
        <v>16</v>
      </c>
      <c r="B12" s="13">
        <f aca="true" t="shared" si="2" ref="B12:P12">B9+B10+B11</f>
        <v>130781</v>
      </c>
      <c r="C12" s="13">
        <f t="shared" si="2"/>
        <v>159579</v>
      </c>
      <c r="D12" s="47">
        <f t="shared" si="2"/>
        <v>213994</v>
      </c>
      <c r="E12" s="76">
        <f t="shared" si="2"/>
        <v>120608</v>
      </c>
      <c r="F12" s="47">
        <f t="shared" si="2"/>
        <v>125238</v>
      </c>
      <c r="G12" s="47">
        <f t="shared" si="2"/>
        <v>164734</v>
      </c>
      <c r="H12" s="47">
        <f t="shared" si="2"/>
        <v>189368</v>
      </c>
      <c r="I12" s="47">
        <f t="shared" si="2"/>
        <v>132496</v>
      </c>
      <c r="J12" s="47">
        <f t="shared" si="2"/>
        <v>203231</v>
      </c>
      <c r="K12" s="47">
        <f t="shared" si="2"/>
        <v>189524</v>
      </c>
      <c r="L12" s="47">
        <f t="shared" si="2"/>
        <v>205926</v>
      </c>
      <c r="M12" s="47">
        <f t="shared" si="2"/>
        <v>160695</v>
      </c>
      <c r="N12" s="66">
        <f t="shared" si="2"/>
        <v>0</v>
      </c>
      <c r="O12" s="47">
        <f t="shared" si="2"/>
        <v>0</v>
      </c>
      <c r="P12" s="77">
        <f t="shared" si="2"/>
        <v>0</v>
      </c>
      <c r="Q12" s="24">
        <f>SUM(B12:M12)</f>
        <v>1996174</v>
      </c>
      <c r="R12" s="24">
        <f>SUM(R9:R11)</f>
        <v>1491820</v>
      </c>
      <c r="S12" s="63">
        <f>M12/M7*100</f>
        <v>134.1159091288454</v>
      </c>
      <c r="T12" s="58">
        <f t="shared" si="0"/>
        <v>1996174</v>
      </c>
      <c r="U12" s="63">
        <f>T12/T7*100</f>
        <v>92.70744850564068</v>
      </c>
      <c r="V12" s="121">
        <f>R12/R7*100</f>
        <v>74.85869469221937</v>
      </c>
    </row>
    <row r="13" spans="4:21" ht="6.75" customHeight="1"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  <c r="R13" s="38"/>
      <c r="S13" s="38"/>
      <c r="T13" s="58"/>
      <c r="U13" s="38"/>
    </row>
    <row r="14" spans="1:21" s="18" customFormat="1" ht="13.5">
      <c r="A14" s="18" t="s">
        <v>21</v>
      </c>
      <c r="B14" s="17">
        <f aca="true" t="shared" si="3" ref="B14:R14">B12/B7*100</f>
        <v>82.89397790440454</v>
      </c>
      <c r="C14" s="17">
        <f t="shared" si="3"/>
        <v>74.78559578596132</v>
      </c>
      <c r="D14" s="17">
        <f t="shared" si="3"/>
        <v>72.89815773695972</v>
      </c>
      <c r="E14" s="17">
        <f t="shared" si="3"/>
        <v>73.08512701182859</v>
      </c>
      <c r="F14" s="17">
        <f t="shared" si="3"/>
        <v>78.58810240963855</v>
      </c>
      <c r="G14" s="17">
        <f t="shared" si="3"/>
        <v>87.41754888694314</v>
      </c>
      <c r="H14" s="17">
        <f t="shared" si="3"/>
        <v>95.8626310487443</v>
      </c>
      <c r="I14" s="17">
        <f t="shared" si="3"/>
        <v>104.53498280051757</v>
      </c>
      <c r="J14" s="17">
        <f t="shared" si="3"/>
        <v>106.52078201163584</v>
      </c>
      <c r="K14" s="17">
        <f t="shared" si="3"/>
        <v>106.65031006268781</v>
      </c>
      <c r="L14" s="17">
        <f t="shared" si="3"/>
        <v>126.28693380431983</v>
      </c>
      <c r="M14" s="17">
        <f t="shared" si="3"/>
        <v>134.1159091288454</v>
      </c>
      <c r="N14" s="17">
        <f t="shared" si="3"/>
        <v>0</v>
      </c>
      <c r="O14" s="17">
        <f t="shared" si="3"/>
        <v>0</v>
      </c>
      <c r="P14" s="17">
        <f t="shared" si="3"/>
        <v>0</v>
      </c>
      <c r="Q14" s="17">
        <f t="shared" si="3"/>
        <v>92.70744850564068</v>
      </c>
      <c r="R14" s="17">
        <f t="shared" si="3"/>
        <v>74.85869469221937</v>
      </c>
      <c r="S14" s="17"/>
      <c r="T14" s="59">
        <f>T12/T7*100</f>
        <v>92.70744850564068</v>
      </c>
      <c r="U14" s="17"/>
    </row>
    <row r="15" spans="1:20" ht="13.5">
      <c r="A15" s="18"/>
      <c r="T15" s="58"/>
    </row>
    <row r="16" spans="1:20" ht="13.5">
      <c r="A16" s="8" t="s">
        <v>11</v>
      </c>
      <c r="T16" s="58"/>
    </row>
    <row r="17" ht="14.25" thickBot="1">
      <c r="T17" s="58"/>
    </row>
    <row r="18" spans="1:21" s="1" customFormat="1" ht="14.25" thickBot="1">
      <c r="A18" s="4"/>
      <c r="B18" s="5">
        <v>39448</v>
      </c>
      <c r="C18" s="6" t="s">
        <v>6</v>
      </c>
      <c r="D18" s="39" t="s">
        <v>7</v>
      </c>
      <c r="E18" s="4" t="s">
        <v>13</v>
      </c>
      <c r="F18" s="39" t="s">
        <v>14</v>
      </c>
      <c r="G18" s="39" t="s">
        <v>15</v>
      </c>
      <c r="H18" s="6" t="s">
        <v>0</v>
      </c>
      <c r="I18" s="39" t="s">
        <v>1</v>
      </c>
      <c r="J18" s="39" t="s">
        <v>2</v>
      </c>
      <c r="K18" s="39" t="s">
        <v>3</v>
      </c>
      <c r="L18" s="39" t="s">
        <v>4</v>
      </c>
      <c r="M18" s="39" t="s">
        <v>5</v>
      </c>
      <c r="N18" s="6" t="s">
        <v>28</v>
      </c>
      <c r="O18" s="39" t="s">
        <v>26</v>
      </c>
      <c r="P18" s="67" t="s">
        <v>27</v>
      </c>
      <c r="Q18" s="19" t="s">
        <v>17</v>
      </c>
      <c r="R18" s="19" t="s">
        <v>29</v>
      </c>
      <c r="S18" s="60"/>
      <c r="T18" s="58"/>
      <c r="U18" s="60"/>
    </row>
    <row r="19" spans="1:21" ht="16.5" customHeight="1">
      <c r="A19" s="3" t="s">
        <v>40</v>
      </c>
      <c r="B19" s="25">
        <v>522829</v>
      </c>
      <c r="C19" s="25">
        <v>511055</v>
      </c>
      <c r="D19" s="40">
        <v>637514</v>
      </c>
      <c r="E19" s="68">
        <v>604600</v>
      </c>
      <c r="F19" s="40">
        <v>639058</v>
      </c>
      <c r="G19" s="40">
        <v>571198</v>
      </c>
      <c r="H19" s="25">
        <v>578369</v>
      </c>
      <c r="I19" s="25">
        <v>545771</v>
      </c>
      <c r="J19" s="40">
        <v>517896</v>
      </c>
      <c r="K19" s="40">
        <v>486350</v>
      </c>
      <c r="L19" s="40">
        <v>435269</v>
      </c>
      <c r="M19" s="40">
        <v>476150</v>
      </c>
      <c r="N19" s="25">
        <v>382900</v>
      </c>
      <c r="O19" s="40">
        <v>366329</v>
      </c>
      <c r="P19" s="26">
        <v>460242</v>
      </c>
      <c r="Q19" s="27">
        <f>SUM(B19:M19)</f>
        <v>6526059</v>
      </c>
      <c r="R19" s="27">
        <f>SUM(E19:P19)</f>
        <v>6064132</v>
      </c>
      <c r="S19" s="61"/>
      <c r="T19" s="58">
        <f>SUM(B19:M19)</f>
        <v>6526059</v>
      </c>
      <c r="U19" s="61"/>
    </row>
    <row r="20" spans="1:21" ht="16.5" customHeight="1">
      <c r="A20" s="2" t="s">
        <v>41</v>
      </c>
      <c r="B20" s="28">
        <v>19065</v>
      </c>
      <c r="C20" s="28">
        <v>17222</v>
      </c>
      <c r="D20" s="41">
        <v>21118</v>
      </c>
      <c r="E20" s="69">
        <v>19513</v>
      </c>
      <c r="F20" s="41">
        <v>19341</v>
      </c>
      <c r="G20" s="41">
        <v>18667</v>
      </c>
      <c r="H20" s="28">
        <v>20435</v>
      </c>
      <c r="I20" s="28">
        <v>18291</v>
      </c>
      <c r="J20" s="41">
        <v>21715</v>
      </c>
      <c r="K20" s="41">
        <v>17484</v>
      </c>
      <c r="L20" s="41">
        <v>15023</v>
      </c>
      <c r="M20" s="41">
        <v>15835</v>
      </c>
      <c r="N20" s="28">
        <v>12704</v>
      </c>
      <c r="O20" s="41">
        <v>13767</v>
      </c>
      <c r="P20" s="29">
        <v>15180</v>
      </c>
      <c r="Q20" s="30">
        <f>SUM(B20:M20)</f>
        <v>223709</v>
      </c>
      <c r="R20" s="30">
        <f>SUM(E20:P20)</f>
        <v>207955</v>
      </c>
      <c r="S20" s="61"/>
      <c r="T20" s="58">
        <f aca="true" t="shared" si="4" ref="T20:T27">SUM(B20:M20)</f>
        <v>223709</v>
      </c>
      <c r="U20" s="61"/>
    </row>
    <row r="21" spans="1:21" ht="16.5" customHeight="1" thickBot="1">
      <c r="A21" s="10" t="s">
        <v>8</v>
      </c>
      <c r="B21" s="31">
        <v>5302</v>
      </c>
      <c r="C21" s="31">
        <v>5843</v>
      </c>
      <c r="D21" s="42">
        <v>6719</v>
      </c>
      <c r="E21" s="70">
        <v>6300</v>
      </c>
      <c r="F21" s="42">
        <v>6107</v>
      </c>
      <c r="G21" s="42">
        <v>6486</v>
      </c>
      <c r="H21" s="31">
        <v>6408</v>
      </c>
      <c r="I21" s="31">
        <v>5708</v>
      </c>
      <c r="J21" s="42">
        <v>5917</v>
      </c>
      <c r="K21" s="42">
        <v>4763</v>
      </c>
      <c r="L21" s="42">
        <v>4701</v>
      </c>
      <c r="M21" s="42">
        <v>4614</v>
      </c>
      <c r="N21" s="31">
        <v>3664</v>
      </c>
      <c r="O21" s="42">
        <v>3760</v>
      </c>
      <c r="P21" s="32">
        <v>4356</v>
      </c>
      <c r="Q21" s="33">
        <f>SUM(B21:M21)</f>
        <v>68868</v>
      </c>
      <c r="R21" s="33">
        <f>SUM(E21:P21)</f>
        <v>62784</v>
      </c>
      <c r="S21" s="61"/>
      <c r="T21" s="58">
        <f t="shared" si="4"/>
        <v>68868</v>
      </c>
      <c r="U21" s="61"/>
    </row>
    <row r="22" spans="1:21" s="8" customFormat="1" ht="16.5" customHeight="1" thickBot="1" thickTop="1">
      <c r="A22" s="9" t="s">
        <v>16</v>
      </c>
      <c r="B22" s="12">
        <f aca="true" t="shared" si="5" ref="B22:P22">B19+B20+B21</f>
        <v>547196</v>
      </c>
      <c r="C22" s="12">
        <f t="shared" si="5"/>
        <v>534120</v>
      </c>
      <c r="D22" s="43">
        <f t="shared" si="5"/>
        <v>665351</v>
      </c>
      <c r="E22" s="78">
        <f t="shared" si="5"/>
        <v>630413</v>
      </c>
      <c r="F22" s="43">
        <f t="shared" si="5"/>
        <v>664506</v>
      </c>
      <c r="G22" s="43">
        <f t="shared" si="5"/>
        <v>596351</v>
      </c>
      <c r="H22" s="43">
        <f t="shared" si="5"/>
        <v>605212</v>
      </c>
      <c r="I22" s="43">
        <f t="shared" si="5"/>
        <v>569770</v>
      </c>
      <c r="J22" s="43">
        <f t="shared" si="5"/>
        <v>545528</v>
      </c>
      <c r="K22" s="43">
        <f t="shared" si="5"/>
        <v>508597</v>
      </c>
      <c r="L22" s="43">
        <f t="shared" si="5"/>
        <v>454993</v>
      </c>
      <c r="M22" s="43">
        <f t="shared" si="5"/>
        <v>496599</v>
      </c>
      <c r="N22" s="12">
        <f t="shared" si="5"/>
        <v>399268</v>
      </c>
      <c r="O22" s="43">
        <f t="shared" si="5"/>
        <v>383856</v>
      </c>
      <c r="P22" s="79">
        <f t="shared" si="5"/>
        <v>479778</v>
      </c>
      <c r="Q22" s="20">
        <f>SUM(B22:M22)</f>
        <v>6818636</v>
      </c>
      <c r="R22" s="20">
        <f>SUM(R19:R21)</f>
        <v>6334871</v>
      </c>
      <c r="S22" s="62"/>
      <c r="T22" s="58">
        <f t="shared" si="4"/>
        <v>6818636</v>
      </c>
      <c r="U22" s="62"/>
    </row>
    <row r="23" spans="1:21" ht="14.25" thickBot="1">
      <c r="A23" s="7"/>
      <c r="B23" s="5">
        <v>39814</v>
      </c>
      <c r="C23" s="6" t="s">
        <v>6</v>
      </c>
      <c r="D23" s="39" t="s">
        <v>7</v>
      </c>
      <c r="E23" s="4" t="s">
        <v>13</v>
      </c>
      <c r="F23" s="39" t="s">
        <v>14</v>
      </c>
      <c r="G23" s="39" t="s">
        <v>15</v>
      </c>
      <c r="H23" s="6" t="s">
        <v>0</v>
      </c>
      <c r="I23" s="39" t="s">
        <v>1</v>
      </c>
      <c r="J23" s="39" t="s">
        <v>2</v>
      </c>
      <c r="K23" s="39" t="s">
        <v>3</v>
      </c>
      <c r="L23" s="39" t="s">
        <v>4</v>
      </c>
      <c r="M23" s="39" t="s">
        <v>5</v>
      </c>
      <c r="N23" s="6" t="s">
        <v>25</v>
      </c>
      <c r="O23" s="39" t="s">
        <v>6</v>
      </c>
      <c r="P23" s="67" t="s">
        <v>7</v>
      </c>
      <c r="Q23" s="19" t="s">
        <v>17</v>
      </c>
      <c r="R23" s="19" t="s">
        <v>30</v>
      </c>
      <c r="S23" s="64"/>
      <c r="T23" s="58"/>
      <c r="U23" s="64"/>
    </row>
    <row r="24" spans="1:22" ht="16.5" customHeight="1">
      <c r="A24" s="3" t="s">
        <v>40</v>
      </c>
      <c r="B24" s="55">
        <v>382900</v>
      </c>
      <c r="C24" s="55">
        <v>366329</v>
      </c>
      <c r="D24" s="44">
        <v>460242</v>
      </c>
      <c r="E24" s="73">
        <v>417398</v>
      </c>
      <c r="F24" s="44">
        <v>454765</v>
      </c>
      <c r="G24" s="44">
        <v>461166</v>
      </c>
      <c r="H24" s="48">
        <v>499557</v>
      </c>
      <c r="I24" s="48">
        <v>533177</v>
      </c>
      <c r="J24" s="44">
        <v>471019</v>
      </c>
      <c r="K24" s="44">
        <v>501260</v>
      </c>
      <c r="L24" s="44">
        <v>482685</v>
      </c>
      <c r="M24" s="44">
        <v>573545</v>
      </c>
      <c r="N24" s="48"/>
      <c r="O24" s="44"/>
      <c r="P24" s="14"/>
      <c r="Q24" s="21">
        <f>SUM(B24:M24)</f>
        <v>5604043</v>
      </c>
      <c r="R24" s="21">
        <f>SUM(E24:P24)</f>
        <v>4394572</v>
      </c>
      <c r="S24" s="63">
        <f>M24/M19*100</f>
        <v>120.45468864853513</v>
      </c>
      <c r="T24" s="58">
        <f t="shared" si="4"/>
        <v>5604043</v>
      </c>
      <c r="U24" s="63">
        <f>T24/T19*100</f>
        <v>85.8717795839725</v>
      </c>
      <c r="V24" s="121">
        <f>R24/R19*100</f>
        <v>72.46827740557099</v>
      </c>
    </row>
    <row r="25" spans="1:22" ht="16.5" customHeight="1">
      <c r="A25" s="2" t="s">
        <v>41</v>
      </c>
      <c r="B25" s="35">
        <v>12704</v>
      </c>
      <c r="C25" s="35">
        <v>13767</v>
      </c>
      <c r="D25" s="45">
        <v>15180</v>
      </c>
      <c r="E25" s="74">
        <v>11597</v>
      </c>
      <c r="F25" s="45">
        <v>12304</v>
      </c>
      <c r="G25" s="45">
        <v>14522</v>
      </c>
      <c r="H25" s="49">
        <v>14192</v>
      </c>
      <c r="I25" s="49">
        <v>13405</v>
      </c>
      <c r="J25" s="45">
        <v>11465</v>
      </c>
      <c r="K25" s="45">
        <v>13322</v>
      </c>
      <c r="L25" s="45">
        <v>12835</v>
      </c>
      <c r="M25" s="45">
        <v>13016</v>
      </c>
      <c r="N25" s="49"/>
      <c r="O25" s="45"/>
      <c r="P25" s="15"/>
      <c r="Q25" s="22">
        <f>SUM(B25:M25)</f>
        <v>158309</v>
      </c>
      <c r="R25" s="22">
        <f>SUM(E25:P25)</f>
        <v>116658</v>
      </c>
      <c r="S25" s="63">
        <f>M25/M20*100</f>
        <v>82.19766340385223</v>
      </c>
      <c r="T25" s="58">
        <f t="shared" si="4"/>
        <v>158309</v>
      </c>
      <c r="U25" s="63">
        <f>T25/T20*100</f>
        <v>70.76559280136249</v>
      </c>
      <c r="V25" s="121">
        <f>R25/R20*100</f>
        <v>56.097713447620876</v>
      </c>
    </row>
    <row r="26" spans="1:22" ht="16.5" customHeight="1" thickBot="1">
      <c r="A26" s="10" t="s">
        <v>8</v>
      </c>
      <c r="B26" s="36">
        <v>3664</v>
      </c>
      <c r="C26" s="36">
        <v>3760</v>
      </c>
      <c r="D26" s="46">
        <v>4356</v>
      </c>
      <c r="E26" s="75">
        <v>4440</v>
      </c>
      <c r="F26" s="46">
        <v>4594</v>
      </c>
      <c r="G26" s="46">
        <v>5616</v>
      </c>
      <c r="H26" s="50">
        <v>5151</v>
      </c>
      <c r="I26" s="50">
        <v>4590</v>
      </c>
      <c r="J26" s="46">
        <v>4252</v>
      </c>
      <c r="K26" s="46">
        <v>4990</v>
      </c>
      <c r="L26" s="46">
        <v>4630</v>
      </c>
      <c r="M26" s="46">
        <v>4744</v>
      </c>
      <c r="N26" s="50"/>
      <c r="O26" s="46"/>
      <c r="P26" s="16"/>
      <c r="Q26" s="23">
        <f>SUM(B26:M26)</f>
        <v>54787</v>
      </c>
      <c r="R26" s="23">
        <f>SUM(E26:P26)</f>
        <v>43007</v>
      </c>
      <c r="S26" s="63">
        <f>M26/M21*100</f>
        <v>102.81751192024274</v>
      </c>
      <c r="T26" s="58">
        <f t="shared" si="4"/>
        <v>54787</v>
      </c>
      <c r="U26" s="63">
        <f>T26/T21*100</f>
        <v>79.55363884532728</v>
      </c>
      <c r="V26" s="121">
        <f>R26/R21*100</f>
        <v>68.49993628950051</v>
      </c>
    </row>
    <row r="27" spans="1:22" s="8" customFormat="1" ht="16.5" customHeight="1" thickBot="1" thickTop="1">
      <c r="A27" s="11" t="s">
        <v>16</v>
      </c>
      <c r="B27" s="13">
        <f aca="true" t="shared" si="6" ref="B27:P27">B24+B25+B26</f>
        <v>399268</v>
      </c>
      <c r="C27" s="13">
        <f t="shared" si="6"/>
        <v>383856</v>
      </c>
      <c r="D27" s="47">
        <f t="shared" si="6"/>
        <v>479778</v>
      </c>
      <c r="E27" s="76">
        <f t="shared" si="6"/>
        <v>433435</v>
      </c>
      <c r="F27" s="47">
        <f t="shared" si="6"/>
        <v>471663</v>
      </c>
      <c r="G27" s="47">
        <f t="shared" si="6"/>
        <v>481304</v>
      </c>
      <c r="H27" s="47">
        <f t="shared" si="6"/>
        <v>518900</v>
      </c>
      <c r="I27" s="47">
        <f t="shared" si="6"/>
        <v>551172</v>
      </c>
      <c r="J27" s="47">
        <f t="shared" si="6"/>
        <v>486736</v>
      </c>
      <c r="K27" s="47">
        <f t="shared" si="6"/>
        <v>519572</v>
      </c>
      <c r="L27" s="47">
        <f t="shared" si="6"/>
        <v>500150</v>
      </c>
      <c r="M27" s="47">
        <f t="shared" si="6"/>
        <v>591305</v>
      </c>
      <c r="N27" s="66">
        <f t="shared" si="6"/>
        <v>0</v>
      </c>
      <c r="O27" s="47">
        <f t="shared" si="6"/>
        <v>0</v>
      </c>
      <c r="P27" s="77">
        <f t="shared" si="6"/>
        <v>0</v>
      </c>
      <c r="Q27" s="24">
        <f>SUM(B27:M27)</f>
        <v>5817139</v>
      </c>
      <c r="R27" s="24">
        <f>SUM(R24:R26)</f>
        <v>4554237</v>
      </c>
      <c r="S27" s="63">
        <f>M27/M22*100</f>
        <v>119.07092040056465</v>
      </c>
      <c r="T27" s="58">
        <f t="shared" si="4"/>
        <v>5817139</v>
      </c>
      <c r="U27" s="63">
        <f>T27/T22*100</f>
        <v>85.31235572627722</v>
      </c>
      <c r="V27" s="122">
        <f>R27/R22*100</f>
        <v>71.89155075138862</v>
      </c>
    </row>
    <row r="28" spans="4:21" ht="6" customHeight="1"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38"/>
      <c r="S28" s="38"/>
      <c r="T28" s="58"/>
      <c r="U28" s="38"/>
    </row>
    <row r="29" spans="1:21" ht="13.5">
      <c r="A29" s="18" t="s">
        <v>12</v>
      </c>
      <c r="B29" s="17">
        <f aca="true" t="shared" si="7" ref="B29:R29">B27/B22*100</f>
        <v>72.96617665333811</v>
      </c>
      <c r="C29" s="17">
        <f t="shared" si="7"/>
        <v>71.86699618063356</v>
      </c>
      <c r="D29" s="17">
        <f t="shared" si="7"/>
        <v>72.1090071255623</v>
      </c>
      <c r="E29" s="17">
        <f t="shared" si="7"/>
        <v>68.75413419456768</v>
      </c>
      <c r="F29" s="17">
        <f t="shared" si="7"/>
        <v>70.97949454181001</v>
      </c>
      <c r="G29" s="17">
        <f t="shared" si="7"/>
        <v>80.70817354209183</v>
      </c>
      <c r="H29" s="17">
        <f t="shared" si="7"/>
        <v>85.7385511192772</v>
      </c>
      <c r="I29" s="17">
        <f t="shared" si="7"/>
        <v>96.73587587974095</v>
      </c>
      <c r="J29" s="17">
        <f t="shared" si="7"/>
        <v>89.22291798037864</v>
      </c>
      <c r="K29" s="17">
        <f t="shared" si="7"/>
        <v>102.15789711697082</v>
      </c>
      <c r="L29" s="17">
        <f t="shared" si="7"/>
        <v>109.92476807335498</v>
      </c>
      <c r="M29" s="17">
        <f t="shared" si="7"/>
        <v>119.07092040056465</v>
      </c>
      <c r="N29" s="17">
        <f t="shared" si="7"/>
        <v>0</v>
      </c>
      <c r="O29" s="17">
        <f t="shared" si="7"/>
        <v>0</v>
      </c>
      <c r="P29" s="17">
        <f t="shared" si="7"/>
        <v>0</v>
      </c>
      <c r="Q29" s="17">
        <f t="shared" si="7"/>
        <v>85.31235572627722</v>
      </c>
      <c r="R29" s="17">
        <f t="shared" si="7"/>
        <v>71.89155075138862</v>
      </c>
      <c r="S29" s="17"/>
      <c r="T29" s="59">
        <f>T27/T22*100</f>
        <v>85.31235572627722</v>
      </c>
      <c r="U29" s="17"/>
    </row>
    <row r="30" ht="13.5">
      <c r="T30" s="58"/>
    </row>
    <row r="31" ht="13.5">
      <c r="T31" s="58"/>
    </row>
    <row r="32" spans="1:20" ht="13.5">
      <c r="A32" s="8" t="s">
        <v>9</v>
      </c>
      <c r="T32" s="58"/>
    </row>
    <row r="33" ht="14.25" thickBot="1">
      <c r="T33" s="58"/>
    </row>
    <row r="34" spans="1:21" s="1" customFormat="1" ht="14.25" thickBot="1">
      <c r="A34" s="4"/>
      <c r="B34" s="5">
        <v>39448</v>
      </c>
      <c r="C34" s="6" t="s">
        <v>6</v>
      </c>
      <c r="D34" s="39" t="s">
        <v>7</v>
      </c>
      <c r="E34" s="4" t="s">
        <v>13</v>
      </c>
      <c r="F34" s="39" t="s">
        <v>14</v>
      </c>
      <c r="G34" s="39" t="s">
        <v>15</v>
      </c>
      <c r="H34" s="6" t="s">
        <v>0</v>
      </c>
      <c r="I34" s="39" t="s">
        <v>1</v>
      </c>
      <c r="J34" s="39" t="s">
        <v>2</v>
      </c>
      <c r="K34" s="39" t="s">
        <v>3</v>
      </c>
      <c r="L34" s="39" t="s">
        <v>4</v>
      </c>
      <c r="M34" s="39" t="s">
        <v>5</v>
      </c>
      <c r="N34" s="6" t="s">
        <v>28</v>
      </c>
      <c r="O34" s="39" t="s">
        <v>26</v>
      </c>
      <c r="P34" s="67" t="s">
        <v>27</v>
      </c>
      <c r="Q34" s="19" t="s">
        <v>17</v>
      </c>
      <c r="R34" s="19" t="s">
        <v>29</v>
      </c>
      <c r="S34" s="60"/>
      <c r="T34" s="58"/>
      <c r="U34" s="60"/>
    </row>
    <row r="35" spans="1:21" ht="16.5" customHeight="1">
      <c r="A35" s="3" t="s">
        <v>40</v>
      </c>
      <c r="B35" s="25">
        <f aca="true" t="shared" si="8" ref="B35:P35">B4+B19</f>
        <v>631616</v>
      </c>
      <c r="C35" s="25">
        <f t="shared" si="8"/>
        <v>658875</v>
      </c>
      <c r="D35" s="40">
        <f t="shared" si="8"/>
        <v>840030</v>
      </c>
      <c r="E35" s="68">
        <f t="shared" si="8"/>
        <v>719335</v>
      </c>
      <c r="F35" s="40">
        <f t="shared" si="8"/>
        <v>746205</v>
      </c>
      <c r="G35" s="40">
        <f t="shared" si="8"/>
        <v>698245</v>
      </c>
      <c r="H35" s="40">
        <f t="shared" si="8"/>
        <v>719904</v>
      </c>
      <c r="I35" s="40">
        <f t="shared" si="8"/>
        <v>630328</v>
      </c>
      <c r="J35" s="40">
        <f t="shared" si="8"/>
        <v>648078</v>
      </c>
      <c r="K35" s="40">
        <f t="shared" si="8"/>
        <v>606349</v>
      </c>
      <c r="L35" s="40">
        <f t="shared" si="8"/>
        <v>543753</v>
      </c>
      <c r="M35" s="40">
        <f t="shared" si="8"/>
        <v>553384</v>
      </c>
      <c r="N35" s="25">
        <f t="shared" si="8"/>
        <v>466211</v>
      </c>
      <c r="O35" s="40">
        <f t="shared" si="8"/>
        <v>466145</v>
      </c>
      <c r="P35" s="26">
        <f t="shared" si="8"/>
        <v>597669</v>
      </c>
      <c r="Q35" s="27">
        <f>SUM(B35:M35)</f>
        <v>7996102</v>
      </c>
      <c r="R35" s="27">
        <f>SUM(E35:P35)</f>
        <v>7395606</v>
      </c>
      <c r="S35" s="61"/>
      <c r="T35" s="58">
        <f>SUM(B35:M35)</f>
        <v>7996102</v>
      </c>
      <c r="U35" s="61"/>
    </row>
    <row r="36" spans="1:21" ht="16.5" customHeight="1">
      <c r="A36" s="2" t="s">
        <v>41</v>
      </c>
      <c r="B36" s="28">
        <f aca="true" t="shared" si="9" ref="B36:P36">B5+B20</f>
        <v>65351</v>
      </c>
      <c r="C36" s="28">
        <f t="shared" si="9"/>
        <v>79236</v>
      </c>
      <c r="D36" s="41">
        <f t="shared" si="9"/>
        <v>105086</v>
      </c>
      <c r="E36" s="69">
        <f t="shared" si="9"/>
        <v>67480</v>
      </c>
      <c r="F36" s="41">
        <f t="shared" si="9"/>
        <v>68968</v>
      </c>
      <c r="G36" s="41">
        <f t="shared" si="9"/>
        <v>76594</v>
      </c>
      <c r="H36" s="41">
        <f t="shared" si="9"/>
        <v>73404</v>
      </c>
      <c r="I36" s="41">
        <f t="shared" si="9"/>
        <v>57493</v>
      </c>
      <c r="J36" s="41">
        <f t="shared" si="9"/>
        <v>77518</v>
      </c>
      <c r="K36" s="41">
        <f t="shared" si="9"/>
        <v>72612</v>
      </c>
      <c r="L36" s="41">
        <f t="shared" si="9"/>
        <v>66699</v>
      </c>
      <c r="M36" s="41">
        <f t="shared" si="9"/>
        <v>55755</v>
      </c>
      <c r="N36" s="28">
        <f t="shared" si="9"/>
        <v>58211</v>
      </c>
      <c r="O36" s="41">
        <f t="shared" si="9"/>
        <v>71394</v>
      </c>
      <c r="P36" s="29">
        <f t="shared" si="9"/>
        <v>88405</v>
      </c>
      <c r="Q36" s="30">
        <f>SUM(B36:M36)</f>
        <v>866196</v>
      </c>
      <c r="R36" s="30">
        <f>SUM(E36:P36)</f>
        <v>834533</v>
      </c>
      <c r="S36" s="61"/>
      <c r="T36" s="58">
        <f aca="true" t="shared" si="10" ref="T36:T43">SUM(B36:M36)</f>
        <v>866196</v>
      </c>
      <c r="U36" s="61"/>
    </row>
    <row r="37" spans="1:21" ht="16.5" customHeight="1" thickBot="1">
      <c r="A37" s="10" t="s">
        <v>8</v>
      </c>
      <c r="B37" s="31">
        <f aca="true" t="shared" si="11" ref="B37:P37">B6+B21</f>
        <v>7998</v>
      </c>
      <c r="C37" s="31">
        <f t="shared" si="11"/>
        <v>9391</v>
      </c>
      <c r="D37" s="42">
        <f t="shared" si="11"/>
        <v>13787</v>
      </c>
      <c r="E37" s="70">
        <f t="shared" si="11"/>
        <v>8622</v>
      </c>
      <c r="F37" s="42">
        <f t="shared" si="11"/>
        <v>8693</v>
      </c>
      <c r="G37" s="42">
        <f t="shared" si="11"/>
        <v>9957</v>
      </c>
      <c r="H37" s="42">
        <f t="shared" si="11"/>
        <v>9445</v>
      </c>
      <c r="I37" s="42">
        <f t="shared" si="11"/>
        <v>8697</v>
      </c>
      <c r="J37" s="42">
        <f t="shared" si="11"/>
        <v>10722</v>
      </c>
      <c r="K37" s="42">
        <f t="shared" si="11"/>
        <v>7342</v>
      </c>
      <c r="L37" s="42">
        <f t="shared" si="11"/>
        <v>7603</v>
      </c>
      <c r="M37" s="42">
        <f t="shared" si="11"/>
        <v>7278</v>
      </c>
      <c r="N37" s="31">
        <f t="shared" si="11"/>
        <v>5627</v>
      </c>
      <c r="O37" s="42">
        <f t="shared" si="11"/>
        <v>5896</v>
      </c>
      <c r="P37" s="32">
        <f t="shared" si="11"/>
        <v>7698</v>
      </c>
      <c r="Q37" s="33">
        <f>SUM(B37:M37)</f>
        <v>109535</v>
      </c>
      <c r="R37" s="33">
        <f>SUM(E37:P37)</f>
        <v>97580</v>
      </c>
      <c r="S37" s="61"/>
      <c r="T37" s="58">
        <f t="shared" si="10"/>
        <v>109535</v>
      </c>
      <c r="U37" s="61"/>
    </row>
    <row r="38" spans="1:21" s="8" customFormat="1" ht="16.5" customHeight="1" thickBot="1" thickTop="1">
      <c r="A38" s="51" t="s">
        <v>20</v>
      </c>
      <c r="B38" s="52">
        <f aca="true" t="shared" si="12" ref="B38:P38">B35+B36+B37</f>
        <v>704965</v>
      </c>
      <c r="C38" s="52">
        <f t="shared" si="12"/>
        <v>747502</v>
      </c>
      <c r="D38" s="53">
        <f t="shared" si="12"/>
        <v>958903</v>
      </c>
      <c r="E38" s="71">
        <f t="shared" si="12"/>
        <v>795437</v>
      </c>
      <c r="F38" s="53">
        <f t="shared" si="12"/>
        <v>823866</v>
      </c>
      <c r="G38" s="53">
        <f t="shared" si="12"/>
        <v>784796</v>
      </c>
      <c r="H38" s="53">
        <f t="shared" si="12"/>
        <v>802753</v>
      </c>
      <c r="I38" s="53">
        <f t="shared" si="12"/>
        <v>696518</v>
      </c>
      <c r="J38" s="53">
        <f t="shared" si="12"/>
        <v>736318</v>
      </c>
      <c r="K38" s="53">
        <f t="shared" si="12"/>
        <v>686303</v>
      </c>
      <c r="L38" s="53">
        <f t="shared" si="12"/>
        <v>618055</v>
      </c>
      <c r="M38" s="53">
        <f t="shared" si="12"/>
        <v>616417</v>
      </c>
      <c r="N38" s="52">
        <f t="shared" si="12"/>
        <v>530049</v>
      </c>
      <c r="O38" s="53">
        <f t="shared" si="12"/>
        <v>543435</v>
      </c>
      <c r="P38" s="72">
        <f t="shared" si="12"/>
        <v>693772</v>
      </c>
      <c r="Q38" s="54">
        <f>SUM(B38:M38)</f>
        <v>8971833</v>
      </c>
      <c r="R38" s="54">
        <f>SUM(R35:R37)</f>
        <v>8327719</v>
      </c>
      <c r="S38" s="62"/>
      <c r="T38" s="58">
        <f t="shared" si="10"/>
        <v>8971833</v>
      </c>
      <c r="U38" s="62"/>
    </row>
    <row r="39" spans="1:21" ht="14.25" thickBot="1">
      <c r="A39" s="7"/>
      <c r="B39" s="5">
        <v>39814</v>
      </c>
      <c r="C39" s="6" t="s">
        <v>6</v>
      </c>
      <c r="D39" s="39" t="s">
        <v>7</v>
      </c>
      <c r="E39" s="4" t="s">
        <v>13</v>
      </c>
      <c r="F39" s="39" t="s">
        <v>14</v>
      </c>
      <c r="G39" s="39" t="s">
        <v>15</v>
      </c>
      <c r="H39" s="6" t="s">
        <v>0</v>
      </c>
      <c r="I39" s="39" t="s">
        <v>1</v>
      </c>
      <c r="J39" s="39" t="s">
        <v>2</v>
      </c>
      <c r="K39" s="39" t="s">
        <v>3</v>
      </c>
      <c r="L39" s="39" t="s">
        <v>4</v>
      </c>
      <c r="M39" s="39" t="s">
        <v>5</v>
      </c>
      <c r="N39" s="6" t="s">
        <v>24</v>
      </c>
      <c r="O39" s="39" t="s">
        <v>26</v>
      </c>
      <c r="P39" s="67" t="s">
        <v>27</v>
      </c>
      <c r="Q39" s="19" t="s">
        <v>17</v>
      </c>
      <c r="R39" s="19" t="s">
        <v>30</v>
      </c>
      <c r="S39" s="60"/>
      <c r="T39" s="58"/>
      <c r="U39" s="60"/>
    </row>
    <row r="40" spans="1:22" ht="16.5" customHeight="1">
      <c r="A40" s="3" t="s">
        <v>40</v>
      </c>
      <c r="B40" s="55">
        <f aca="true" t="shared" si="13" ref="B40:P40">B9+B24</f>
        <v>466211</v>
      </c>
      <c r="C40" s="55">
        <f t="shared" si="13"/>
        <v>466145</v>
      </c>
      <c r="D40" s="44">
        <f t="shared" si="13"/>
        <v>597669</v>
      </c>
      <c r="E40" s="73">
        <f t="shared" si="13"/>
        <v>495032</v>
      </c>
      <c r="F40" s="44">
        <f t="shared" si="13"/>
        <v>537159</v>
      </c>
      <c r="G40" s="44">
        <f t="shared" si="13"/>
        <v>573757</v>
      </c>
      <c r="H40" s="44">
        <f t="shared" si="13"/>
        <v>637080</v>
      </c>
      <c r="I40" s="44">
        <f t="shared" si="13"/>
        <v>625798</v>
      </c>
      <c r="J40" s="44">
        <f t="shared" si="13"/>
        <v>613911</v>
      </c>
      <c r="K40" s="44">
        <f t="shared" si="13"/>
        <v>638960</v>
      </c>
      <c r="L40" s="44">
        <f t="shared" si="13"/>
        <v>634874</v>
      </c>
      <c r="M40" s="44">
        <f t="shared" si="13"/>
        <v>692956</v>
      </c>
      <c r="N40" s="48">
        <f t="shared" si="13"/>
        <v>0</v>
      </c>
      <c r="O40" s="44">
        <f t="shared" si="13"/>
        <v>0</v>
      </c>
      <c r="P40" s="14">
        <f t="shared" si="13"/>
        <v>0</v>
      </c>
      <c r="Q40" s="21">
        <f>SUM(B40:M40)</f>
        <v>6979552</v>
      </c>
      <c r="R40" s="21">
        <f>SUM(E40:P40)</f>
        <v>5449527</v>
      </c>
      <c r="S40" s="63">
        <f>M40/M35*100</f>
        <v>125.2215459789224</v>
      </c>
      <c r="T40" s="58">
        <f t="shared" si="10"/>
        <v>6979552</v>
      </c>
      <c r="U40" s="63">
        <f>T40/T35*100</f>
        <v>87.28693055691386</v>
      </c>
      <c r="V40" s="121">
        <f>R40/R35*100</f>
        <v>73.6860103147734</v>
      </c>
    </row>
    <row r="41" spans="1:22" ht="16.5" customHeight="1">
      <c r="A41" s="2" t="s">
        <v>41</v>
      </c>
      <c r="B41" s="35">
        <f aca="true" t="shared" si="14" ref="B41:P41">B10+B25</f>
        <v>58211</v>
      </c>
      <c r="C41" s="35">
        <f t="shared" si="14"/>
        <v>71394</v>
      </c>
      <c r="D41" s="45">
        <f t="shared" si="14"/>
        <v>88405</v>
      </c>
      <c r="E41" s="74">
        <f t="shared" si="14"/>
        <v>53280</v>
      </c>
      <c r="F41" s="45">
        <f t="shared" si="14"/>
        <v>54014</v>
      </c>
      <c r="G41" s="45">
        <f t="shared" si="14"/>
        <v>64938</v>
      </c>
      <c r="H41" s="45">
        <f t="shared" si="14"/>
        <v>64411</v>
      </c>
      <c r="I41" s="45">
        <f t="shared" si="14"/>
        <v>51607</v>
      </c>
      <c r="J41" s="45">
        <f t="shared" si="14"/>
        <v>68682</v>
      </c>
      <c r="K41" s="45">
        <f t="shared" si="14"/>
        <v>63384</v>
      </c>
      <c r="L41" s="45">
        <f t="shared" si="14"/>
        <v>63854</v>
      </c>
      <c r="M41" s="45">
        <f t="shared" si="14"/>
        <v>52358</v>
      </c>
      <c r="N41" s="49">
        <f t="shared" si="14"/>
        <v>0</v>
      </c>
      <c r="O41" s="45">
        <f t="shared" si="14"/>
        <v>0</v>
      </c>
      <c r="P41" s="15">
        <f t="shared" si="14"/>
        <v>0</v>
      </c>
      <c r="Q41" s="22">
        <f>SUM(B41:M41)</f>
        <v>754538</v>
      </c>
      <c r="R41" s="22">
        <f>SUM(E41:P41)</f>
        <v>536528</v>
      </c>
      <c r="S41" s="63">
        <f>M41/M36*100</f>
        <v>93.90727289032374</v>
      </c>
      <c r="T41" s="58">
        <f t="shared" si="10"/>
        <v>754538</v>
      </c>
      <c r="U41" s="63">
        <f>T41/T36*100</f>
        <v>87.10938401932127</v>
      </c>
      <c r="V41" s="121">
        <f>R41/R36*100</f>
        <v>64.29080695430858</v>
      </c>
    </row>
    <row r="42" spans="1:22" ht="16.5" customHeight="1" thickBot="1">
      <c r="A42" s="10" t="s">
        <v>8</v>
      </c>
      <c r="B42" s="36">
        <f aca="true" t="shared" si="15" ref="B42:P42">B11+B26</f>
        <v>5627</v>
      </c>
      <c r="C42" s="36">
        <f t="shared" si="15"/>
        <v>5896</v>
      </c>
      <c r="D42" s="46">
        <f t="shared" si="15"/>
        <v>7698</v>
      </c>
      <c r="E42" s="75">
        <f t="shared" si="15"/>
        <v>5731</v>
      </c>
      <c r="F42" s="46">
        <f t="shared" si="15"/>
        <v>5728</v>
      </c>
      <c r="G42" s="46">
        <f t="shared" si="15"/>
        <v>7343</v>
      </c>
      <c r="H42" s="46">
        <f t="shared" si="15"/>
        <v>6777</v>
      </c>
      <c r="I42" s="46">
        <f t="shared" si="15"/>
        <v>6263</v>
      </c>
      <c r="J42" s="46">
        <f t="shared" si="15"/>
        <v>7374</v>
      </c>
      <c r="K42" s="46">
        <f t="shared" si="15"/>
        <v>6752</v>
      </c>
      <c r="L42" s="46">
        <f t="shared" si="15"/>
        <v>7348</v>
      </c>
      <c r="M42" s="46">
        <f t="shared" si="15"/>
        <v>6686</v>
      </c>
      <c r="N42" s="50">
        <f t="shared" si="15"/>
        <v>0</v>
      </c>
      <c r="O42" s="46">
        <f t="shared" si="15"/>
        <v>0</v>
      </c>
      <c r="P42" s="16">
        <f t="shared" si="15"/>
        <v>0</v>
      </c>
      <c r="Q42" s="23">
        <f>SUM(B42:M42)</f>
        <v>79223</v>
      </c>
      <c r="R42" s="23">
        <f>SUM(E42:P42)</f>
        <v>60002</v>
      </c>
      <c r="S42" s="63">
        <f>M42/M37*100</f>
        <v>91.86589722451222</v>
      </c>
      <c r="T42" s="58">
        <f t="shared" si="10"/>
        <v>79223</v>
      </c>
      <c r="U42" s="63">
        <f>T42/T37*100</f>
        <v>72.32665358104715</v>
      </c>
      <c r="V42" s="121">
        <f>R42/R37*100</f>
        <v>61.4900594384095</v>
      </c>
    </row>
    <row r="43" spans="1:22" s="8" customFormat="1" ht="16.5" customHeight="1" thickBot="1" thickTop="1">
      <c r="A43" s="11" t="s">
        <v>18</v>
      </c>
      <c r="B43" s="13">
        <f aca="true" t="shared" si="16" ref="B43:P43">B40+B41+B42</f>
        <v>530049</v>
      </c>
      <c r="C43" s="13">
        <f t="shared" si="16"/>
        <v>543435</v>
      </c>
      <c r="D43" s="47">
        <f t="shared" si="16"/>
        <v>693772</v>
      </c>
      <c r="E43" s="76">
        <f t="shared" si="16"/>
        <v>554043</v>
      </c>
      <c r="F43" s="47">
        <f t="shared" si="16"/>
        <v>596901</v>
      </c>
      <c r="G43" s="47">
        <f t="shared" si="16"/>
        <v>646038</v>
      </c>
      <c r="H43" s="47">
        <f t="shared" si="16"/>
        <v>708268</v>
      </c>
      <c r="I43" s="47">
        <f t="shared" si="16"/>
        <v>683668</v>
      </c>
      <c r="J43" s="47">
        <f t="shared" si="16"/>
        <v>689967</v>
      </c>
      <c r="K43" s="47">
        <f t="shared" si="16"/>
        <v>709096</v>
      </c>
      <c r="L43" s="47">
        <f t="shared" si="16"/>
        <v>706076</v>
      </c>
      <c r="M43" s="47">
        <f t="shared" si="16"/>
        <v>752000</v>
      </c>
      <c r="N43" s="66">
        <f t="shared" si="16"/>
        <v>0</v>
      </c>
      <c r="O43" s="47">
        <f t="shared" si="16"/>
        <v>0</v>
      </c>
      <c r="P43" s="77">
        <f t="shared" si="16"/>
        <v>0</v>
      </c>
      <c r="Q43" s="24">
        <f>SUM(B43:M43)</f>
        <v>7813313</v>
      </c>
      <c r="R43" s="24">
        <f>SUM(R40:R42)</f>
        <v>6046057</v>
      </c>
      <c r="S43" s="63">
        <f>M43/M38*100</f>
        <v>121.99533757180609</v>
      </c>
      <c r="T43" s="58">
        <f t="shared" si="10"/>
        <v>7813313</v>
      </c>
      <c r="U43" s="63">
        <f>T43/T38*100</f>
        <v>87.08714261623015</v>
      </c>
      <c r="V43" s="122">
        <f>R43/R38*100</f>
        <v>72.60159714803058</v>
      </c>
    </row>
    <row r="44" spans="4:21" ht="6.75" customHeight="1"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8"/>
      <c r="S44" s="38"/>
      <c r="T44" s="58"/>
      <c r="U44" s="38"/>
    </row>
    <row r="45" spans="1:21" ht="13.5">
      <c r="A45" s="18" t="s">
        <v>21</v>
      </c>
      <c r="B45" s="17">
        <f aca="true" t="shared" si="17" ref="B45:R45">B43/B38*100</f>
        <v>75.18798805614463</v>
      </c>
      <c r="C45" s="17">
        <f t="shared" si="17"/>
        <v>72.70013993273596</v>
      </c>
      <c r="D45" s="17">
        <f t="shared" si="17"/>
        <v>72.35059229139965</v>
      </c>
      <c r="E45" s="17">
        <f t="shared" si="17"/>
        <v>69.65265633859123</v>
      </c>
      <c r="F45" s="17">
        <f t="shared" si="17"/>
        <v>72.45122386407499</v>
      </c>
      <c r="G45" s="17">
        <f t="shared" si="17"/>
        <v>82.31922690737466</v>
      </c>
      <c r="H45" s="17">
        <f t="shared" si="17"/>
        <v>88.22987892913513</v>
      </c>
      <c r="I45" s="17">
        <f t="shared" si="17"/>
        <v>98.15510869783695</v>
      </c>
      <c r="J45" s="17">
        <f t="shared" si="17"/>
        <v>93.70502962035425</v>
      </c>
      <c r="K45" s="17">
        <f t="shared" si="17"/>
        <v>103.32112784003567</v>
      </c>
      <c r="L45" s="17">
        <f t="shared" si="17"/>
        <v>114.2416128014497</v>
      </c>
      <c r="M45" s="17">
        <f t="shared" si="17"/>
        <v>121.99533757180609</v>
      </c>
      <c r="N45" s="17">
        <f t="shared" si="17"/>
        <v>0</v>
      </c>
      <c r="O45" s="17">
        <f t="shared" si="17"/>
        <v>0</v>
      </c>
      <c r="P45" s="17">
        <f t="shared" si="17"/>
        <v>0</v>
      </c>
      <c r="Q45" s="17">
        <f t="shared" si="17"/>
        <v>87.08714261623015</v>
      </c>
      <c r="R45" s="17">
        <f t="shared" si="17"/>
        <v>72.60159714803058</v>
      </c>
      <c r="S45" s="17"/>
      <c r="T45" s="59">
        <f>T43/T38*100</f>
        <v>87.08714261623015</v>
      </c>
      <c r="U45" s="17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view="pageBreakPreview" zoomScale="75" zoomScaleSheetLayoutView="75" zoomScalePageLayoutView="0" workbookViewId="0" topLeftCell="A1">
      <pane xSplit="1" ySplit="9" topLeftCell="B10" activePane="bottomRight" state="frozen"/>
      <selection pane="topLeft" activeCell="D58" sqref="D58"/>
      <selection pane="topRight" activeCell="D58" sqref="D58"/>
      <selection pane="bottomLeft" activeCell="D58" sqref="D58"/>
      <selection pane="bottomRight" activeCell="A1" sqref="A1:IV16384"/>
    </sheetView>
  </sheetViews>
  <sheetFormatPr defaultColWidth="9.00390625" defaultRowHeight="13.5"/>
  <cols>
    <col min="1" max="1" width="14.625" style="0" customWidth="1"/>
    <col min="2" max="2" width="11.375" style="0" bestFit="1" customWidth="1"/>
    <col min="3" max="4" width="10.50390625" style="0" bestFit="1" customWidth="1"/>
    <col min="5" max="13" width="9.875" style="0" customWidth="1"/>
    <col min="14" max="14" width="9.375" style="80" hidden="1" customWidth="1"/>
    <col min="15" max="16" width="7.75390625" style="80" hidden="1" customWidth="1"/>
    <col min="17" max="17" width="15.50390625" style="0" customWidth="1"/>
    <col min="18" max="18" width="10.625" style="80" hidden="1" customWidth="1"/>
    <col min="19" max="19" width="11.125" style="0" customWidth="1"/>
    <col min="20" max="20" width="12.375" style="0" bestFit="1" customWidth="1"/>
    <col min="21" max="21" width="9.25390625" style="56" hidden="1" customWidth="1"/>
    <col min="22" max="22" width="9.00390625" style="0" hidden="1" customWidth="1"/>
    <col min="23" max="23" width="11.125" style="0" hidden="1" customWidth="1"/>
    <col min="24" max="24" width="11.25390625" style="0" hidden="1" customWidth="1"/>
    <col min="25" max="25" width="11.125" style="0" customWidth="1"/>
    <col min="26" max="26" width="11.625" style="0" customWidth="1"/>
  </cols>
  <sheetData>
    <row r="1" spans="1:22" ht="13.5">
      <c r="A1" s="8" t="s">
        <v>10</v>
      </c>
      <c r="S1" s="124"/>
      <c r="T1" s="124"/>
      <c r="U1" s="124"/>
      <c r="V1" s="124"/>
    </row>
    <row r="2" spans="1:22" ht="13.5">
      <c r="A2" s="8"/>
      <c r="S2" s="124"/>
      <c r="T2" s="124"/>
      <c r="U2" s="124"/>
      <c r="V2" s="124"/>
    </row>
    <row r="3" spans="1:23" s="1" customFormat="1" ht="14.25" hidden="1" thickBot="1">
      <c r="A3" s="133"/>
      <c r="B3" s="134">
        <v>39448</v>
      </c>
      <c r="C3" s="135" t="s">
        <v>6</v>
      </c>
      <c r="D3" s="136" t="s">
        <v>7</v>
      </c>
      <c r="E3" s="133" t="s">
        <v>13</v>
      </c>
      <c r="F3" s="136" t="s">
        <v>14</v>
      </c>
      <c r="G3" s="135" t="s">
        <v>15</v>
      </c>
      <c r="H3" s="136" t="s">
        <v>0</v>
      </c>
      <c r="I3" s="135" t="s">
        <v>1</v>
      </c>
      <c r="J3" s="136" t="s">
        <v>2</v>
      </c>
      <c r="K3" s="135" t="s">
        <v>3</v>
      </c>
      <c r="L3" s="136" t="s">
        <v>4</v>
      </c>
      <c r="M3" s="136" t="s">
        <v>5</v>
      </c>
      <c r="N3" s="135" t="s">
        <v>38</v>
      </c>
      <c r="O3" s="136" t="s">
        <v>26</v>
      </c>
      <c r="P3" s="137" t="s">
        <v>27</v>
      </c>
      <c r="Q3" s="138" t="s">
        <v>39</v>
      </c>
      <c r="R3" s="19" t="s">
        <v>29</v>
      </c>
      <c r="S3" s="125"/>
      <c r="T3" s="126"/>
      <c r="U3" s="125"/>
      <c r="V3" s="126"/>
      <c r="W3" s="1" t="s">
        <v>45</v>
      </c>
    </row>
    <row r="4" spans="1:23" ht="13.5" hidden="1">
      <c r="A4" s="3" t="s">
        <v>22</v>
      </c>
      <c r="B4" s="25">
        <v>108787</v>
      </c>
      <c r="C4" s="25">
        <v>147820</v>
      </c>
      <c r="D4" s="40">
        <v>202516</v>
      </c>
      <c r="E4" s="68">
        <v>114735</v>
      </c>
      <c r="F4" s="40">
        <v>107147</v>
      </c>
      <c r="G4" s="40">
        <v>127047</v>
      </c>
      <c r="H4" s="40">
        <v>141535</v>
      </c>
      <c r="I4" s="40">
        <v>84557</v>
      </c>
      <c r="J4" s="40">
        <v>130182</v>
      </c>
      <c r="K4" s="40">
        <v>119999</v>
      </c>
      <c r="L4" s="40">
        <v>108484</v>
      </c>
      <c r="M4" s="40">
        <v>77234</v>
      </c>
      <c r="N4" s="25">
        <v>83311</v>
      </c>
      <c r="O4" s="40">
        <v>99816</v>
      </c>
      <c r="P4" s="26">
        <v>137427</v>
      </c>
      <c r="Q4" s="27">
        <f>SUM(B4:M4)</f>
        <v>1470043</v>
      </c>
      <c r="R4" s="27">
        <f>SUM(E4:P4)</f>
        <v>1331474</v>
      </c>
      <c r="S4" s="127"/>
      <c r="T4" s="128"/>
      <c r="U4" s="127"/>
      <c r="V4" s="124"/>
      <c r="W4" s="131">
        <f>SUM(E4:M4)+SUM(B10:D10)</f>
        <v>1331474</v>
      </c>
    </row>
    <row r="5" spans="1:23" ht="13.5" hidden="1">
      <c r="A5" s="2" t="s">
        <v>23</v>
      </c>
      <c r="B5" s="28">
        <v>46286</v>
      </c>
      <c r="C5" s="28">
        <v>62014</v>
      </c>
      <c r="D5" s="41">
        <v>83968</v>
      </c>
      <c r="E5" s="69">
        <v>47967</v>
      </c>
      <c r="F5" s="41">
        <v>49627</v>
      </c>
      <c r="G5" s="41">
        <v>57927</v>
      </c>
      <c r="H5" s="41">
        <v>52969</v>
      </c>
      <c r="I5" s="41">
        <v>39202</v>
      </c>
      <c r="J5" s="41">
        <v>55803</v>
      </c>
      <c r="K5" s="41">
        <v>55128</v>
      </c>
      <c r="L5" s="41">
        <v>51676</v>
      </c>
      <c r="M5" s="41">
        <v>39920</v>
      </c>
      <c r="N5" s="28">
        <v>45507</v>
      </c>
      <c r="O5" s="41">
        <v>57627</v>
      </c>
      <c r="P5" s="29">
        <v>73225</v>
      </c>
      <c r="Q5" s="30">
        <f>SUM(B5:M5)</f>
        <v>642487</v>
      </c>
      <c r="R5" s="30">
        <f>SUM(E5:P5)</f>
        <v>626578</v>
      </c>
      <c r="S5" s="127"/>
      <c r="T5" s="128"/>
      <c r="U5" s="127"/>
      <c r="V5" s="124"/>
      <c r="W5" s="131">
        <f>SUM(E5:M5)+SUM(B11:D11)</f>
        <v>626578</v>
      </c>
    </row>
    <row r="6" spans="1:23" ht="14.25" hidden="1" thickBot="1">
      <c r="A6" s="10" t="s">
        <v>8</v>
      </c>
      <c r="B6" s="31">
        <v>2696</v>
      </c>
      <c r="C6" s="31">
        <v>3548</v>
      </c>
      <c r="D6" s="42">
        <v>7068</v>
      </c>
      <c r="E6" s="70">
        <v>2322</v>
      </c>
      <c r="F6" s="42">
        <v>2586</v>
      </c>
      <c r="G6" s="42">
        <v>3471</v>
      </c>
      <c r="H6" s="42">
        <v>3037</v>
      </c>
      <c r="I6" s="42">
        <v>2989</v>
      </c>
      <c r="J6" s="42">
        <v>4805</v>
      </c>
      <c r="K6" s="42">
        <v>2579</v>
      </c>
      <c r="L6" s="42">
        <v>2902</v>
      </c>
      <c r="M6" s="42">
        <v>2664</v>
      </c>
      <c r="N6" s="31">
        <v>1963</v>
      </c>
      <c r="O6" s="42">
        <v>2136</v>
      </c>
      <c r="P6" s="32">
        <v>3342</v>
      </c>
      <c r="Q6" s="33">
        <f>SUM(B6:M6)</f>
        <v>40667</v>
      </c>
      <c r="R6" s="33">
        <f>SUM(E6:P6)</f>
        <v>34796</v>
      </c>
      <c r="S6" s="127"/>
      <c r="T6" s="128"/>
      <c r="U6" s="127"/>
      <c r="V6" s="124"/>
      <c r="W6" s="131">
        <f>SUM(E6:M6)+SUM(B12:D12)</f>
        <v>34796</v>
      </c>
    </row>
    <row r="7" spans="1:23" s="8" customFormat="1" ht="14.25" hidden="1" thickTop="1">
      <c r="A7" s="51" t="s">
        <v>18</v>
      </c>
      <c r="B7" s="52">
        <f aca="true" t="shared" si="0" ref="B7:P7">B4+B5+B6</f>
        <v>157769</v>
      </c>
      <c r="C7" s="52">
        <f t="shared" si="0"/>
        <v>213382</v>
      </c>
      <c r="D7" s="53">
        <f t="shared" si="0"/>
        <v>293552</v>
      </c>
      <c r="E7" s="71">
        <f t="shared" si="0"/>
        <v>165024</v>
      </c>
      <c r="F7" s="53">
        <f t="shared" si="0"/>
        <v>159360</v>
      </c>
      <c r="G7" s="53">
        <f t="shared" si="0"/>
        <v>188445</v>
      </c>
      <c r="H7" s="53">
        <f t="shared" si="0"/>
        <v>197541</v>
      </c>
      <c r="I7" s="53">
        <f t="shared" si="0"/>
        <v>126748</v>
      </c>
      <c r="J7" s="53">
        <f t="shared" si="0"/>
        <v>190790</v>
      </c>
      <c r="K7" s="53">
        <f t="shared" si="0"/>
        <v>177706</v>
      </c>
      <c r="L7" s="53">
        <f t="shared" si="0"/>
        <v>163062</v>
      </c>
      <c r="M7" s="53">
        <f t="shared" si="0"/>
        <v>119818</v>
      </c>
      <c r="N7" s="52">
        <f t="shared" si="0"/>
        <v>130781</v>
      </c>
      <c r="O7" s="53">
        <f t="shared" si="0"/>
        <v>159579</v>
      </c>
      <c r="P7" s="72">
        <f t="shared" si="0"/>
        <v>213994</v>
      </c>
      <c r="Q7" s="54">
        <f>SUM(B7:M7)</f>
        <v>2153197</v>
      </c>
      <c r="R7" s="54">
        <f>SUM(R4:R6)</f>
        <v>1992848</v>
      </c>
      <c r="S7" s="129"/>
      <c r="T7" s="128"/>
      <c r="U7" s="129"/>
      <c r="V7" s="130"/>
      <c r="W7" s="131">
        <f>SUM(E7:M7)+SUM(B13:D13)</f>
        <v>1992848</v>
      </c>
    </row>
    <row r="8" spans="19:26" ht="14.25" thickBot="1">
      <c r="S8" t="s">
        <v>55</v>
      </c>
      <c r="T8" t="s">
        <v>56</v>
      </c>
      <c r="V8" t="s">
        <v>19</v>
      </c>
      <c r="W8" t="s">
        <v>30</v>
      </c>
      <c r="X8" t="s">
        <v>30</v>
      </c>
      <c r="Y8" t="s">
        <v>54</v>
      </c>
      <c r="Z8" t="s">
        <v>54</v>
      </c>
    </row>
    <row r="9" spans="1:26" s="1" customFormat="1" ht="14.25" thickBot="1">
      <c r="A9" s="133"/>
      <c r="B9" s="134">
        <v>39814</v>
      </c>
      <c r="C9" s="135" t="s">
        <v>26</v>
      </c>
      <c r="D9" s="136" t="s">
        <v>27</v>
      </c>
      <c r="E9" s="133" t="s">
        <v>13</v>
      </c>
      <c r="F9" s="136" t="s">
        <v>14</v>
      </c>
      <c r="G9" s="135" t="s">
        <v>15</v>
      </c>
      <c r="H9" s="136" t="s">
        <v>0</v>
      </c>
      <c r="I9" s="135" t="s">
        <v>1</v>
      </c>
      <c r="J9" s="136" t="s">
        <v>2</v>
      </c>
      <c r="K9" s="135" t="s">
        <v>3</v>
      </c>
      <c r="L9" s="136" t="s">
        <v>4</v>
      </c>
      <c r="M9" s="136" t="s">
        <v>5</v>
      </c>
      <c r="N9" s="135" t="s">
        <v>37</v>
      </c>
      <c r="O9" s="136" t="s">
        <v>26</v>
      </c>
      <c r="P9" s="137" t="s">
        <v>27</v>
      </c>
      <c r="Q9" s="138" t="s">
        <v>31</v>
      </c>
      <c r="R9" s="81" t="s">
        <v>29</v>
      </c>
      <c r="S9" s="60" t="s">
        <v>12</v>
      </c>
      <c r="T9" s="60" t="s">
        <v>12</v>
      </c>
      <c r="U9" s="57" t="s">
        <v>19</v>
      </c>
      <c r="V9" s="60" t="s">
        <v>12</v>
      </c>
      <c r="W9" s="60" t="s">
        <v>44</v>
      </c>
      <c r="X9" s="1" t="s">
        <v>12</v>
      </c>
      <c r="Y9" s="1" t="s">
        <v>44</v>
      </c>
      <c r="Z9" s="1" t="s">
        <v>12</v>
      </c>
    </row>
    <row r="10" spans="1:23" ht="16.5" customHeight="1">
      <c r="A10" s="3" t="s">
        <v>22</v>
      </c>
      <c r="B10" s="25">
        <v>83311</v>
      </c>
      <c r="C10" s="25">
        <v>99816</v>
      </c>
      <c r="D10" s="40">
        <v>137427</v>
      </c>
      <c r="E10" s="68">
        <v>77634</v>
      </c>
      <c r="F10" s="40">
        <v>82394</v>
      </c>
      <c r="G10" s="40">
        <v>112591</v>
      </c>
      <c r="H10" s="40">
        <v>137523</v>
      </c>
      <c r="I10" s="40">
        <v>92621</v>
      </c>
      <c r="J10" s="40">
        <v>142892</v>
      </c>
      <c r="K10" s="40">
        <v>137700</v>
      </c>
      <c r="L10" s="40">
        <v>152189</v>
      </c>
      <c r="M10" s="40">
        <v>119411</v>
      </c>
      <c r="N10" s="93"/>
      <c r="O10" s="94"/>
      <c r="P10" s="95"/>
      <c r="Q10" s="27">
        <f>SUM(B10:M10)</f>
        <v>1375509</v>
      </c>
      <c r="R10" s="82">
        <f>SUM(E10:P10)</f>
        <v>1054955</v>
      </c>
      <c r="S10" s="61"/>
      <c r="T10" s="61"/>
      <c r="U10" s="58">
        <f>SUM(B10:K10)</f>
        <v>1103909</v>
      </c>
      <c r="V10" s="61"/>
      <c r="W10" s="61"/>
    </row>
    <row r="11" spans="1:23" ht="16.5" customHeight="1">
      <c r="A11" s="2" t="s">
        <v>23</v>
      </c>
      <c r="B11" s="28">
        <v>45507</v>
      </c>
      <c r="C11" s="28">
        <v>57627</v>
      </c>
      <c r="D11" s="41">
        <v>73225</v>
      </c>
      <c r="E11" s="69">
        <v>41683</v>
      </c>
      <c r="F11" s="41">
        <v>41710</v>
      </c>
      <c r="G11" s="41">
        <v>50416</v>
      </c>
      <c r="H11" s="41">
        <v>50219</v>
      </c>
      <c r="I11" s="41">
        <v>38202</v>
      </c>
      <c r="J11" s="41">
        <v>57217</v>
      </c>
      <c r="K11" s="41">
        <v>50062</v>
      </c>
      <c r="L11" s="41">
        <v>51019</v>
      </c>
      <c r="M11" s="41">
        <v>39342</v>
      </c>
      <c r="N11" s="96"/>
      <c r="O11" s="97"/>
      <c r="P11" s="98"/>
      <c r="Q11" s="30">
        <f>SUM(B11:M11)</f>
        <v>596229</v>
      </c>
      <c r="R11" s="83">
        <f>SUM(E11:P11)</f>
        <v>419870</v>
      </c>
      <c r="S11" s="61"/>
      <c r="T11" s="61"/>
      <c r="U11" s="58">
        <f>SUM(B11:K11)</f>
        <v>505868</v>
      </c>
      <c r="V11" s="61"/>
      <c r="W11" s="61"/>
    </row>
    <row r="12" spans="1:23" ht="16.5" customHeight="1" thickBot="1">
      <c r="A12" s="10" t="s">
        <v>8</v>
      </c>
      <c r="B12" s="31">
        <v>1963</v>
      </c>
      <c r="C12" s="31">
        <v>2136</v>
      </c>
      <c r="D12" s="42">
        <v>3342</v>
      </c>
      <c r="E12" s="70">
        <v>1291</v>
      </c>
      <c r="F12" s="42">
        <v>1134</v>
      </c>
      <c r="G12" s="42">
        <v>1727</v>
      </c>
      <c r="H12" s="42">
        <v>1626</v>
      </c>
      <c r="I12" s="42">
        <v>1673</v>
      </c>
      <c r="J12" s="42">
        <v>3122</v>
      </c>
      <c r="K12" s="42">
        <v>1762</v>
      </c>
      <c r="L12" s="42">
        <v>2718</v>
      </c>
      <c r="M12" s="42">
        <v>1942</v>
      </c>
      <c r="N12" s="99"/>
      <c r="O12" s="100"/>
      <c r="P12" s="101"/>
      <c r="Q12" s="33">
        <f>SUM(B12:M12)</f>
        <v>24436</v>
      </c>
      <c r="R12" s="84">
        <f>SUM(E12:P12)</f>
        <v>16995</v>
      </c>
      <c r="S12" s="61"/>
      <c r="T12" s="61"/>
      <c r="U12" s="58">
        <f>SUM(B12:K12)</f>
        <v>19776</v>
      </c>
      <c r="V12" s="61"/>
      <c r="W12" s="61"/>
    </row>
    <row r="13" spans="1:23" s="8" customFormat="1" ht="16.5" customHeight="1" thickBot="1" thickTop="1">
      <c r="A13" s="51" t="s">
        <v>18</v>
      </c>
      <c r="B13" s="52">
        <f aca="true" t="shared" si="1" ref="B13:P13">B10+B11+B12</f>
        <v>130781</v>
      </c>
      <c r="C13" s="52">
        <f t="shared" si="1"/>
        <v>159579</v>
      </c>
      <c r="D13" s="53">
        <f t="shared" si="1"/>
        <v>213994</v>
      </c>
      <c r="E13" s="71">
        <f t="shared" si="1"/>
        <v>120608</v>
      </c>
      <c r="F13" s="53">
        <f t="shared" si="1"/>
        <v>125238</v>
      </c>
      <c r="G13" s="53">
        <f t="shared" si="1"/>
        <v>164734</v>
      </c>
      <c r="H13" s="53">
        <f t="shared" si="1"/>
        <v>189368</v>
      </c>
      <c r="I13" s="53">
        <f t="shared" si="1"/>
        <v>132496</v>
      </c>
      <c r="J13" s="53">
        <f t="shared" si="1"/>
        <v>203231</v>
      </c>
      <c r="K13" s="53">
        <f t="shared" si="1"/>
        <v>189524</v>
      </c>
      <c r="L13" s="53">
        <f t="shared" si="1"/>
        <v>205926</v>
      </c>
      <c r="M13" s="53">
        <f t="shared" si="1"/>
        <v>160695</v>
      </c>
      <c r="N13" s="102">
        <f t="shared" si="1"/>
        <v>0</v>
      </c>
      <c r="O13" s="103">
        <f t="shared" si="1"/>
        <v>0</v>
      </c>
      <c r="P13" s="104">
        <f t="shared" si="1"/>
        <v>0</v>
      </c>
      <c r="Q13" s="54">
        <f>SUM(B13:M13)</f>
        <v>1996174</v>
      </c>
      <c r="R13" s="85">
        <f>SUM(R10:R12)</f>
        <v>1491820</v>
      </c>
      <c r="S13" s="62"/>
      <c r="T13" s="62"/>
      <c r="U13" s="58">
        <f>SUM(B13:K13)</f>
        <v>1629553</v>
      </c>
      <c r="V13" s="62"/>
      <c r="W13" s="62"/>
    </row>
    <row r="14" spans="1:23" ht="14.25" thickBot="1">
      <c r="A14" s="139"/>
      <c r="B14" s="134">
        <v>40179</v>
      </c>
      <c r="C14" s="135" t="s">
        <v>6</v>
      </c>
      <c r="D14" s="136" t="s">
        <v>7</v>
      </c>
      <c r="E14" s="133" t="s">
        <v>13</v>
      </c>
      <c r="F14" s="136" t="s">
        <v>14</v>
      </c>
      <c r="G14" s="135" t="s">
        <v>15</v>
      </c>
      <c r="H14" s="136" t="s">
        <v>0</v>
      </c>
      <c r="I14" s="135" t="s">
        <v>1</v>
      </c>
      <c r="J14" s="136" t="s">
        <v>2</v>
      </c>
      <c r="K14" s="135" t="s">
        <v>3</v>
      </c>
      <c r="L14" s="136" t="s">
        <v>4</v>
      </c>
      <c r="M14" s="136" t="s">
        <v>5</v>
      </c>
      <c r="N14" s="135" t="s">
        <v>34</v>
      </c>
      <c r="O14" s="136" t="s">
        <v>26</v>
      </c>
      <c r="P14" s="137" t="s">
        <v>27</v>
      </c>
      <c r="Q14" s="138" t="s">
        <v>17</v>
      </c>
      <c r="R14" s="81" t="s">
        <v>30</v>
      </c>
      <c r="S14" s="60"/>
      <c r="T14" s="60"/>
      <c r="U14" s="58"/>
      <c r="V14" s="60"/>
      <c r="W14" s="60"/>
    </row>
    <row r="15" spans="1:26" ht="16.5" customHeight="1">
      <c r="A15" s="3" t="s">
        <v>32</v>
      </c>
      <c r="B15" s="34">
        <v>121043</v>
      </c>
      <c r="C15" s="34">
        <v>149604</v>
      </c>
      <c r="D15" s="44">
        <v>209510</v>
      </c>
      <c r="E15" s="73">
        <v>116749</v>
      </c>
      <c r="F15" s="44">
        <v>114146</v>
      </c>
      <c r="G15" s="44">
        <v>142445</v>
      </c>
      <c r="H15" s="44">
        <v>164158</v>
      </c>
      <c r="I15" s="44">
        <v>132556</v>
      </c>
      <c r="J15" s="44">
        <v>133843</v>
      </c>
      <c r="K15" s="44">
        <v>103672</v>
      </c>
      <c r="L15" s="44">
        <v>98903</v>
      </c>
      <c r="M15" s="44">
        <v>79528</v>
      </c>
      <c r="N15" s="105"/>
      <c r="O15" s="106"/>
      <c r="P15" s="107"/>
      <c r="Q15" s="21">
        <f>SUM(B15:M15)</f>
        <v>1566157</v>
      </c>
      <c r="R15" s="86">
        <f>SUM(E15:P15)</f>
        <v>1086000</v>
      </c>
      <c r="S15" s="63">
        <f>M15/M10*100</f>
        <v>66.60022945959753</v>
      </c>
      <c r="T15" s="63">
        <f>Q15/SUM(B10:M10)*100</f>
        <v>113.86017830490385</v>
      </c>
      <c r="U15" s="58">
        <f>SUM(B15:K15)</f>
        <v>1387726</v>
      </c>
      <c r="V15" s="63">
        <f>U15/U10*100</f>
        <v>125.71018082106407</v>
      </c>
      <c r="W15" s="123">
        <f>SUM(E10:M10)+SUM(B15:D15)</f>
        <v>1535112</v>
      </c>
      <c r="X15" s="132">
        <f>W15/W4*100</f>
        <v>115.29417773084568</v>
      </c>
      <c r="Y15" s="131">
        <f>SUM(E15:J15)</f>
        <v>803897</v>
      </c>
      <c r="Z15" s="132">
        <f>Y15/SUM(E10:J10)*100</f>
        <v>124.5087546754846</v>
      </c>
    </row>
    <row r="16" spans="1:26" ht="16.5" customHeight="1">
      <c r="A16" s="2" t="s">
        <v>33</v>
      </c>
      <c r="B16" s="35">
        <v>45135</v>
      </c>
      <c r="C16" s="35">
        <v>58911</v>
      </c>
      <c r="D16" s="45">
        <v>79396</v>
      </c>
      <c r="E16" s="74">
        <v>44179</v>
      </c>
      <c r="F16" s="45">
        <v>44075</v>
      </c>
      <c r="G16" s="45">
        <v>55468</v>
      </c>
      <c r="H16" s="45">
        <v>53462</v>
      </c>
      <c r="I16" s="45">
        <v>46758</v>
      </c>
      <c r="J16" s="45">
        <v>61434</v>
      </c>
      <c r="K16" s="45">
        <v>40449</v>
      </c>
      <c r="L16" s="45">
        <v>40582</v>
      </c>
      <c r="M16" s="45">
        <v>38679</v>
      </c>
      <c r="N16" s="108"/>
      <c r="O16" s="109"/>
      <c r="P16" s="110"/>
      <c r="Q16" s="22">
        <f>SUM(B16:M16)</f>
        <v>608528</v>
      </c>
      <c r="R16" s="87">
        <f>SUM(E16:P16)</f>
        <v>425086</v>
      </c>
      <c r="S16" s="63">
        <f>M16/M11*100</f>
        <v>98.31477809974074</v>
      </c>
      <c r="T16" s="63">
        <f>Q16/SUM(B11:M11)*100</f>
        <v>102.062798018882</v>
      </c>
      <c r="U16" s="58">
        <f>SUM(B16:K16)</f>
        <v>529267</v>
      </c>
      <c r="V16" s="63">
        <f>U16/U11*100</f>
        <v>104.62551495647085</v>
      </c>
      <c r="W16" s="123">
        <f>SUM(E11:M11)+SUM(B16:D16)</f>
        <v>603312</v>
      </c>
      <c r="X16" s="132">
        <f>W16/W5*100</f>
        <v>96.28681504936337</v>
      </c>
      <c r="Y16" s="131">
        <f>SUM(E16:J16)</f>
        <v>305376</v>
      </c>
      <c r="Z16" s="132">
        <f>Y16/SUM(E11:J11)*100</f>
        <v>109.27868254087538</v>
      </c>
    </row>
    <row r="17" spans="1:26" ht="16.5" customHeight="1" thickBot="1">
      <c r="A17" s="10" t="s">
        <v>8</v>
      </c>
      <c r="B17" s="36">
        <v>1909</v>
      </c>
      <c r="C17" s="36">
        <v>2252</v>
      </c>
      <c r="D17" s="46">
        <v>4747</v>
      </c>
      <c r="E17" s="75">
        <v>1643</v>
      </c>
      <c r="F17" s="46">
        <v>1878</v>
      </c>
      <c r="G17" s="46">
        <v>2599</v>
      </c>
      <c r="H17" s="46">
        <v>2215</v>
      </c>
      <c r="I17" s="46">
        <v>2228</v>
      </c>
      <c r="J17" s="46">
        <v>2978</v>
      </c>
      <c r="K17" s="46">
        <v>1628</v>
      </c>
      <c r="L17" s="46">
        <v>2540</v>
      </c>
      <c r="M17" s="46">
        <v>2547</v>
      </c>
      <c r="N17" s="111"/>
      <c r="O17" s="112"/>
      <c r="P17" s="113"/>
      <c r="Q17" s="23">
        <f>SUM(B17:M17)</f>
        <v>29164</v>
      </c>
      <c r="R17" s="88">
        <f>SUM(E17:P17)</f>
        <v>20256</v>
      </c>
      <c r="S17" s="63">
        <f>M17/M12*100</f>
        <v>131.1534500514933</v>
      </c>
      <c r="T17" s="63">
        <f>Q17/SUM(B12:M12)*100</f>
        <v>119.34850220985432</v>
      </c>
      <c r="U17" s="58">
        <f>SUM(B17:K17)</f>
        <v>24077</v>
      </c>
      <c r="V17" s="63">
        <f>U17/U12*100</f>
        <v>121.74858414239482</v>
      </c>
      <c r="W17" s="123">
        <f>SUM(E12:M12)+SUM(B17:D17)</f>
        <v>25903</v>
      </c>
      <c r="X17" s="132">
        <f>W17/W6*100</f>
        <v>74.44246465110932</v>
      </c>
      <c r="Y17" s="131">
        <f>SUM(E17:J17)</f>
        <v>13541</v>
      </c>
      <c r="Z17" s="132">
        <f>Y17/SUM(E12:J12)*100</f>
        <v>128.07150288470632</v>
      </c>
    </row>
    <row r="18" spans="1:26" s="8" customFormat="1" ht="16.5" customHeight="1" thickBot="1" thickTop="1">
      <c r="A18" s="11" t="s">
        <v>16</v>
      </c>
      <c r="B18" s="13">
        <f aca="true" t="shared" si="2" ref="B18:P18">B15+B16+B17</f>
        <v>168087</v>
      </c>
      <c r="C18" s="13">
        <f t="shared" si="2"/>
        <v>210767</v>
      </c>
      <c r="D18" s="47">
        <f t="shared" si="2"/>
        <v>293653</v>
      </c>
      <c r="E18" s="76">
        <f t="shared" si="2"/>
        <v>162571</v>
      </c>
      <c r="F18" s="47">
        <f t="shared" si="2"/>
        <v>160099</v>
      </c>
      <c r="G18" s="47">
        <f t="shared" si="2"/>
        <v>200512</v>
      </c>
      <c r="H18" s="47">
        <f t="shared" si="2"/>
        <v>219835</v>
      </c>
      <c r="I18" s="47">
        <f t="shared" si="2"/>
        <v>181542</v>
      </c>
      <c r="J18" s="47">
        <f t="shared" si="2"/>
        <v>198255</v>
      </c>
      <c r="K18" s="47">
        <f t="shared" si="2"/>
        <v>145749</v>
      </c>
      <c r="L18" s="47">
        <f t="shared" si="2"/>
        <v>142025</v>
      </c>
      <c r="M18" s="47">
        <f t="shared" si="2"/>
        <v>120754</v>
      </c>
      <c r="N18" s="114">
        <f t="shared" si="2"/>
        <v>0</v>
      </c>
      <c r="O18" s="115">
        <f t="shared" si="2"/>
        <v>0</v>
      </c>
      <c r="P18" s="116">
        <f t="shared" si="2"/>
        <v>0</v>
      </c>
      <c r="Q18" s="24">
        <f>SUM(B18:M18)</f>
        <v>2203849</v>
      </c>
      <c r="R18" s="89">
        <f>SUM(R15:R17)</f>
        <v>1531342</v>
      </c>
      <c r="S18" s="63">
        <f>M18/M13*100</f>
        <v>75.14483960297457</v>
      </c>
      <c r="T18" s="63">
        <f>Q18/SUM(B13:M13)*100</f>
        <v>110.40365218663304</v>
      </c>
      <c r="U18" s="58">
        <f>SUM(B18:K18)</f>
        <v>1941070</v>
      </c>
      <c r="V18" s="63">
        <f>U18/U13*100</f>
        <v>119.11671482915867</v>
      </c>
      <c r="W18" s="123">
        <f>SUM(E13:M13)+SUM(B18:D18)</f>
        <v>2164327</v>
      </c>
      <c r="X18" s="132">
        <f>W18/W7*100</f>
        <v>108.60472048043806</v>
      </c>
      <c r="Y18" s="131">
        <f>SUM(E18:J18)</f>
        <v>1122814</v>
      </c>
      <c r="Z18" s="132">
        <f>Y18/SUM(E13:J13)*100</f>
        <v>120.00042749886445</v>
      </c>
    </row>
    <row r="19" spans="4:23" ht="6.75" customHeight="1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117"/>
      <c r="O19" s="117"/>
      <c r="P19" s="117"/>
      <c r="Q19" s="38"/>
      <c r="R19" s="90"/>
      <c r="S19" s="38"/>
      <c r="T19" s="38"/>
      <c r="U19" s="58"/>
      <c r="V19" s="38"/>
      <c r="W19" s="38"/>
    </row>
    <row r="20" spans="1:23" s="18" customFormat="1" ht="13.5">
      <c r="A20" s="18" t="s">
        <v>21</v>
      </c>
      <c r="B20" s="17">
        <f aca="true" t="shared" si="3" ref="B20:R20">B18/B13*100</f>
        <v>128.52555034752754</v>
      </c>
      <c r="C20" s="17">
        <f t="shared" si="3"/>
        <v>132.07690234930664</v>
      </c>
      <c r="D20" s="17">
        <f t="shared" si="3"/>
        <v>137.22487546379804</v>
      </c>
      <c r="E20" s="17">
        <f t="shared" si="3"/>
        <v>134.79288272751393</v>
      </c>
      <c r="F20" s="17">
        <f t="shared" si="3"/>
        <v>127.83580063558983</v>
      </c>
      <c r="G20" s="17">
        <f t="shared" si="3"/>
        <v>121.71864945912805</v>
      </c>
      <c r="H20" s="17">
        <f t="shared" si="3"/>
        <v>116.08877951924295</v>
      </c>
      <c r="I20" s="17">
        <f t="shared" si="3"/>
        <v>137.01696654993358</v>
      </c>
      <c r="J20" s="17">
        <f t="shared" si="3"/>
        <v>97.55155463487361</v>
      </c>
      <c r="K20" s="17">
        <f t="shared" si="3"/>
        <v>76.9026614043604</v>
      </c>
      <c r="L20" s="17">
        <f t="shared" si="3"/>
        <v>68.96895001116906</v>
      </c>
      <c r="M20" s="17">
        <f t="shared" si="3"/>
        <v>75.14483960297457</v>
      </c>
      <c r="N20" s="91" t="e">
        <f t="shared" si="3"/>
        <v>#DIV/0!</v>
      </c>
      <c r="O20" s="91" t="e">
        <f t="shared" si="3"/>
        <v>#DIV/0!</v>
      </c>
      <c r="P20" s="91" t="e">
        <f t="shared" si="3"/>
        <v>#DIV/0!</v>
      </c>
      <c r="Q20" s="17">
        <f t="shared" si="3"/>
        <v>110.40365218663304</v>
      </c>
      <c r="R20" s="91">
        <f t="shared" si="3"/>
        <v>102.64924722821789</v>
      </c>
      <c r="S20" s="17"/>
      <c r="T20" s="17"/>
      <c r="U20" s="59">
        <f>U18/U13*100</f>
        <v>119.11671482915867</v>
      </c>
      <c r="V20" s="17"/>
      <c r="W20" s="17"/>
    </row>
    <row r="21" spans="1:21" ht="13.5">
      <c r="A21" s="18"/>
      <c r="U21" s="58"/>
    </row>
    <row r="22" spans="1:21" ht="13.5">
      <c r="A22" s="8" t="s">
        <v>11</v>
      </c>
      <c r="U22" s="58"/>
    </row>
    <row r="23" spans="1:23" s="1" customFormat="1" ht="14.25" hidden="1" thickBot="1">
      <c r="A23" s="133"/>
      <c r="B23" s="134">
        <v>39448</v>
      </c>
      <c r="C23" s="135" t="s">
        <v>6</v>
      </c>
      <c r="D23" s="136" t="s">
        <v>7</v>
      </c>
      <c r="E23" s="133" t="s">
        <v>13</v>
      </c>
      <c r="F23" s="136" t="s">
        <v>14</v>
      </c>
      <c r="G23" s="136" t="s">
        <v>15</v>
      </c>
      <c r="H23" s="135" t="s">
        <v>0</v>
      </c>
      <c r="I23" s="136" t="s">
        <v>1</v>
      </c>
      <c r="J23" s="136" t="s">
        <v>2</v>
      </c>
      <c r="K23" s="136" t="s">
        <v>3</v>
      </c>
      <c r="L23" s="136" t="s">
        <v>4</v>
      </c>
      <c r="M23" s="136" t="s">
        <v>5</v>
      </c>
      <c r="N23" s="135" t="s">
        <v>28</v>
      </c>
      <c r="O23" s="136" t="s">
        <v>26</v>
      </c>
      <c r="P23" s="137" t="s">
        <v>27</v>
      </c>
      <c r="Q23" s="138" t="s">
        <v>17</v>
      </c>
      <c r="R23" s="19" t="s">
        <v>29</v>
      </c>
      <c r="S23" s="60"/>
      <c r="T23" s="128"/>
      <c r="U23" s="60"/>
      <c r="W23" s="1" t="s">
        <v>46</v>
      </c>
    </row>
    <row r="24" spans="1:23" ht="16.5" customHeight="1" hidden="1">
      <c r="A24" s="3" t="s">
        <v>40</v>
      </c>
      <c r="B24" s="25">
        <v>522829</v>
      </c>
      <c r="C24" s="25">
        <v>511055</v>
      </c>
      <c r="D24" s="40">
        <v>637514</v>
      </c>
      <c r="E24" s="68">
        <v>604600</v>
      </c>
      <c r="F24" s="40">
        <v>639058</v>
      </c>
      <c r="G24" s="40">
        <v>571198</v>
      </c>
      <c r="H24" s="25">
        <v>578369</v>
      </c>
      <c r="I24" s="25">
        <v>545771</v>
      </c>
      <c r="J24" s="40">
        <v>517896</v>
      </c>
      <c r="K24" s="40">
        <v>486350</v>
      </c>
      <c r="L24" s="40">
        <v>435269</v>
      </c>
      <c r="M24" s="40">
        <v>476150</v>
      </c>
      <c r="N24" s="25">
        <v>382900</v>
      </c>
      <c r="O24" s="40">
        <v>366329</v>
      </c>
      <c r="P24" s="26">
        <v>460242</v>
      </c>
      <c r="Q24" s="27">
        <f>SUM(B24:M24)</f>
        <v>6526059</v>
      </c>
      <c r="R24" s="27">
        <f>SUM(E24:P24)</f>
        <v>6064132</v>
      </c>
      <c r="S24" s="61"/>
      <c r="T24" s="128"/>
      <c r="U24" s="61"/>
      <c r="W24" s="131">
        <f>SUM(E24:M24)+SUM(B30:D30)</f>
        <v>6064132</v>
      </c>
    </row>
    <row r="25" spans="1:23" ht="16.5" customHeight="1" hidden="1">
      <c r="A25" s="2" t="s">
        <v>41</v>
      </c>
      <c r="B25" s="28">
        <v>19065</v>
      </c>
      <c r="C25" s="28">
        <v>17222</v>
      </c>
      <c r="D25" s="41">
        <v>21118</v>
      </c>
      <c r="E25" s="69">
        <v>19513</v>
      </c>
      <c r="F25" s="41">
        <v>19341</v>
      </c>
      <c r="G25" s="41">
        <v>18667</v>
      </c>
      <c r="H25" s="28">
        <v>20435</v>
      </c>
      <c r="I25" s="28">
        <v>18291</v>
      </c>
      <c r="J25" s="41">
        <v>21715</v>
      </c>
      <c r="K25" s="41">
        <v>17484</v>
      </c>
      <c r="L25" s="41">
        <v>15023</v>
      </c>
      <c r="M25" s="41">
        <v>15835</v>
      </c>
      <c r="N25" s="28">
        <v>12704</v>
      </c>
      <c r="O25" s="41">
        <v>13767</v>
      </c>
      <c r="P25" s="29">
        <v>15180</v>
      </c>
      <c r="Q25" s="30">
        <f>SUM(B25:M25)</f>
        <v>223709</v>
      </c>
      <c r="R25" s="30">
        <f>SUM(E25:P25)</f>
        <v>207955</v>
      </c>
      <c r="S25" s="61"/>
      <c r="T25" s="128"/>
      <c r="U25" s="61"/>
      <c r="W25" s="131">
        <f>SUM(E25:M25)+SUM(B31:D31)</f>
        <v>207879</v>
      </c>
    </row>
    <row r="26" spans="1:23" ht="16.5" customHeight="1" hidden="1" thickBot="1">
      <c r="A26" s="10" t="s">
        <v>8</v>
      </c>
      <c r="B26" s="31">
        <v>5302</v>
      </c>
      <c r="C26" s="31">
        <v>5843</v>
      </c>
      <c r="D26" s="42">
        <v>6719</v>
      </c>
      <c r="E26" s="70">
        <v>6300</v>
      </c>
      <c r="F26" s="42">
        <v>6107</v>
      </c>
      <c r="G26" s="42">
        <v>6486</v>
      </c>
      <c r="H26" s="31">
        <v>6408</v>
      </c>
      <c r="I26" s="31">
        <v>5708</v>
      </c>
      <c r="J26" s="42">
        <v>5917</v>
      </c>
      <c r="K26" s="42">
        <v>4763</v>
      </c>
      <c r="L26" s="42">
        <v>4701</v>
      </c>
      <c r="M26" s="42">
        <v>4614</v>
      </c>
      <c r="N26" s="31">
        <v>3664</v>
      </c>
      <c r="O26" s="42">
        <v>3760</v>
      </c>
      <c r="P26" s="32">
        <v>4356</v>
      </c>
      <c r="Q26" s="33">
        <f>SUM(B26:M26)</f>
        <v>68868</v>
      </c>
      <c r="R26" s="33">
        <f>SUM(E26:P26)</f>
        <v>62784</v>
      </c>
      <c r="S26" s="61"/>
      <c r="T26" s="128"/>
      <c r="U26" s="61"/>
      <c r="W26" s="131">
        <f>SUM(E26:M26)+SUM(B32:D32)</f>
        <v>62784</v>
      </c>
    </row>
    <row r="27" spans="1:23" s="8" customFormat="1" ht="16.5" customHeight="1" hidden="1" thickTop="1">
      <c r="A27" s="9" t="s">
        <v>16</v>
      </c>
      <c r="B27" s="12">
        <f aca="true" t="shared" si="4" ref="B27:P27">B24+B25+B26</f>
        <v>547196</v>
      </c>
      <c r="C27" s="12">
        <f t="shared" si="4"/>
        <v>534120</v>
      </c>
      <c r="D27" s="43">
        <f t="shared" si="4"/>
        <v>665351</v>
      </c>
      <c r="E27" s="78">
        <f t="shared" si="4"/>
        <v>630413</v>
      </c>
      <c r="F27" s="43">
        <f t="shared" si="4"/>
        <v>664506</v>
      </c>
      <c r="G27" s="43">
        <f t="shared" si="4"/>
        <v>596351</v>
      </c>
      <c r="H27" s="43">
        <f t="shared" si="4"/>
        <v>605212</v>
      </c>
      <c r="I27" s="43">
        <f t="shared" si="4"/>
        <v>569770</v>
      </c>
      <c r="J27" s="43">
        <f t="shared" si="4"/>
        <v>545528</v>
      </c>
      <c r="K27" s="43">
        <f t="shared" si="4"/>
        <v>508597</v>
      </c>
      <c r="L27" s="43">
        <f t="shared" si="4"/>
        <v>454993</v>
      </c>
      <c r="M27" s="43">
        <f t="shared" si="4"/>
        <v>496599</v>
      </c>
      <c r="N27" s="12">
        <f t="shared" si="4"/>
        <v>399268</v>
      </c>
      <c r="O27" s="43">
        <f t="shared" si="4"/>
        <v>383856</v>
      </c>
      <c r="P27" s="79">
        <f t="shared" si="4"/>
        <v>479778</v>
      </c>
      <c r="Q27" s="20">
        <f>SUM(B27:M27)</f>
        <v>6818636</v>
      </c>
      <c r="R27" s="20">
        <f>SUM(R24:R26)</f>
        <v>6334871</v>
      </c>
      <c r="S27" s="62"/>
      <c r="T27" s="128"/>
      <c r="U27" s="62"/>
      <c r="W27" s="131">
        <f>SUM(E27:M27)+SUM(B33:D33)</f>
        <v>6334795</v>
      </c>
    </row>
    <row r="28" spans="1:26" s="8" customFormat="1" ht="16.5" customHeight="1" thickBot="1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1"/>
      <c r="S28" t="s">
        <v>55</v>
      </c>
      <c r="T28" t="s">
        <v>56</v>
      </c>
      <c r="U28" s="144"/>
      <c r="V28" s="145"/>
      <c r="W28" s="146" t="s">
        <v>47</v>
      </c>
      <c r="X28" s="145" t="s">
        <v>48</v>
      </c>
      <c r="Y28" t="s">
        <v>54</v>
      </c>
      <c r="Z28" t="s">
        <v>54</v>
      </c>
    </row>
    <row r="29" spans="1:26" s="1" customFormat="1" ht="14.25" thickBot="1">
      <c r="A29" s="133"/>
      <c r="B29" s="134">
        <v>39814</v>
      </c>
      <c r="C29" s="135" t="s">
        <v>26</v>
      </c>
      <c r="D29" s="136" t="s">
        <v>27</v>
      </c>
      <c r="E29" s="133" t="s">
        <v>13</v>
      </c>
      <c r="F29" s="136" t="s">
        <v>14</v>
      </c>
      <c r="G29" s="136" t="s">
        <v>15</v>
      </c>
      <c r="H29" s="135" t="s">
        <v>0</v>
      </c>
      <c r="I29" s="136" t="s">
        <v>1</v>
      </c>
      <c r="J29" s="136" t="s">
        <v>2</v>
      </c>
      <c r="K29" s="136" t="s">
        <v>3</v>
      </c>
      <c r="L29" s="136" t="s">
        <v>4</v>
      </c>
      <c r="M29" s="136" t="s">
        <v>5</v>
      </c>
      <c r="N29" s="135" t="s">
        <v>24</v>
      </c>
      <c r="O29" s="136" t="s">
        <v>26</v>
      </c>
      <c r="P29" s="137" t="s">
        <v>27</v>
      </c>
      <c r="Q29" s="138" t="s">
        <v>17</v>
      </c>
      <c r="R29" s="81" t="s">
        <v>29</v>
      </c>
      <c r="S29" s="60" t="s">
        <v>12</v>
      </c>
      <c r="T29" s="60" t="s">
        <v>12</v>
      </c>
      <c r="U29" s="58"/>
      <c r="V29" s="60"/>
      <c r="W29" s="60" t="s">
        <v>44</v>
      </c>
      <c r="X29" s="1" t="s">
        <v>12</v>
      </c>
      <c r="Y29" s="1" t="s">
        <v>44</v>
      </c>
      <c r="Z29" s="1" t="s">
        <v>12</v>
      </c>
    </row>
    <row r="30" spans="1:23" ht="16.5" customHeight="1">
      <c r="A30" s="3" t="s">
        <v>32</v>
      </c>
      <c r="B30" s="25">
        <v>382900</v>
      </c>
      <c r="C30" s="25">
        <v>366329</v>
      </c>
      <c r="D30" s="40">
        <v>460242</v>
      </c>
      <c r="E30" s="68">
        <v>417398</v>
      </c>
      <c r="F30" s="40">
        <v>454765</v>
      </c>
      <c r="G30" s="40">
        <v>461166</v>
      </c>
      <c r="H30" s="25">
        <v>499557</v>
      </c>
      <c r="I30" s="25">
        <v>533177</v>
      </c>
      <c r="J30" s="40">
        <v>471019</v>
      </c>
      <c r="K30" s="40">
        <v>501260</v>
      </c>
      <c r="L30" s="40">
        <v>482685</v>
      </c>
      <c r="M30" s="40">
        <v>573545</v>
      </c>
      <c r="N30" s="93"/>
      <c r="O30" s="94"/>
      <c r="P30" s="95"/>
      <c r="Q30" s="27">
        <f>SUM(B30:M30)</f>
        <v>5604043</v>
      </c>
      <c r="R30" s="82">
        <f>SUM(E30:P30)</f>
        <v>4394572</v>
      </c>
      <c r="S30" s="61"/>
      <c r="T30" s="61"/>
      <c r="U30" s="58">
        <f>SUM(B30:K30)</f>
        <v>4547813</v>
      </c>
      <c r="V30" s="61"/>
      <c r="W30" s="61"/>
    </row>
    <row r="31" spans="1:23" ht="16.5" customHeight="1">
      <c r="A31" s="2" t="s">
        <v>33</v>
      </c>
      <c r="B31" s="28">
        <v>12664</v>
      </c>
      <c r="C31" s="28">
        <v>13744</v>
      </c>
      <c r="D31" s="41">
        <v>15167</v>
      </c>
      <c r="E31" s="69">
        <v>11588</v>
      </c>
      <c r="F31" s="41">
        <v>12290</v>
      </c>
      <c r="G31" s="41">
        <v>14482</v>
      </c>
      <c r="H31" s="28">
        <v>14197</v>
      </c>
      <c r="I31" s="28">
        <v>13383</v>
      </c>
      <c r="J31" s="41">
        <v>11438</v>
      </c>
      <c r="K31" s="41">
        <v>13307</v>
      </c>
      <c r="L31" s="41">
        <v>12854</v>
      </c>
      <c r="M31" s="41">
        <v>13064</v>
      </c>
      <c r="N31" s="96"/>
      <c r="O31" s="97"/>
      <c r="P31" s="98"/>
      <c r="Q31" s="30">
        <f>SUM(B31:M31)</f>
        <v>158178</v>
      </c>
      <c r="R31" s="83">
        <f>SUM(E31:P31)</f>
        <v>116603</v>
      </c>
      <c r="S31" s="61"/>
      <c r="T31" s="61"/>
      <c r="U31" s="58">
        <f>SUM(B31:K31)</f>
        <v>132260</v>
      </c>
      <c r="V31" s="61"/>
      <c r="W31" s="61"/>
    </row>
    <row r="32" spans="1:23" ht="16.5" customHeight="1" thickBot="1">
      <c r="A32" s="10" t="s">
        <v>8</v>
      </c>
      <c r="B32" s="31">
        <v>3664</v>
      </c>
      <c r="C32" s="31">
        <v>3760</v>
      </c>
      <c r="D32" s="42">
        <v>4356</v>
      </c>
      <c r="E32" s="70">
        <v>4440</v>
      </c>
      <c r="F32" s="42">
        <v>4594</v>
      </c>
      <c r="G32" s="42">
        <v>5616</v>
      </c>
      <c r="H32" s="31">
        <v>5151</v>
      </c>
      <c r="I32" s="31">
        <v>4590</v>
      </c>
      <c r="J32" s="42">
        <v>4252</v>
      </c>
      <c r="K32" s="42">
        <v>4990</v>
      </c>
      <c r="L32" s="42">
        <v>4630</v>
      </c>
      <c r="M32" s="42">
        <v>4744</v>
      </c>
      <c r="N32" s="99"/>
      <c r="O32" s="100"/>
      <c r="P32" s="101"/>
      <c r="Q32" s="33">
        <f>SUM(B32:M32)</f>
        <v>54787</v>
      </c>
      <c r="R32" s="84">
        <f>SUM(E32:P32)</f>
        <v>43007</v>
      </c>
      <c r="S32" s="61"/>
      <c r="T32" s="61"/>
      <c r="U32" s="58">
        <f>SUM(B32:K32)</f>
        <v>45413</v>
      </c>
      <c r="V32" s="61"/>
      <c r="W32" s="61"/>
    </row>
    <row r="33" spans="1:23" s="8" customFormat="1" ht="16.5" customHeight="1" thickBot="1" thickTop="1">
      <c r="A33" s="9" t="s">
        <v>16</v>
      </c>
      <c r="B33" s="12">
        <f aca="true" t="shared" si="5" ref="B33:P33">B30+B31+B32</f>
        <v>399228</v>
      </c>
      <c r="C33" s="12">
        <f t="shared" si="5"/>
        <v>383833</v>
      </c>
      <c r="D33" s="43">
        <f t="shared" si="5"/>
        <v>479765</v>
      </c>
      <c r="E33" s="78">
        <f t="shared" si="5"/>
        <v>433426</v>
      </c>
      <c r="F33" s="43">
        <f t="shared" si="5"/>
        <v>471649</v>
      </c>
      <c r="G33" s="43">
        <f t="shared" si="5"/>
        <v>481264</v>
      </c>
      <c r="H33" s="43">
        <f t="shared" si="5"/>
        <v>518905</v>
      </c>
      <c r="I33" s="43">
        <f t="shared" si="5"/>
        <v>551150</v>
      </c>
      <c r="J33" s="43">
        <f t="shared" si="5"/>
        <v>486709</v>
      </c>
      <c r="K33" s="43">
        <f t="shared" si="5"/>
        <v>519557</v>
      </c>
      <c r="L33" s="43">
        <f t="shared" si="5"/>
        <v>500169</v>
      </c>
      <c r="M33" s="43">
        <f t="shared" si="5"/>
        <v>591353</v>
      </c>
      <c r="N33" s="118">
        <f t="shared" si="5"/>
        <v>0</v>
      </c>
      <c r="O33" s="119">
        <f t="shared" si="5"/>
        <v>0</v>
      </c>
      <c r="P33" s="120">
        <f t="shared" si="5"/>
        <v>0</v>
      </c>
      <c r="Q33" s="20">
        <f>SUM(B33:M33)</f>
        <v>5817008</v>
      </c>
      <c r="R33" s="92">
        <f>SUM(R30:R32)</f>
        <v>4554182</v>
      </c>
      <c r="S33" s="62"/>
      <c r="T33" s="62"/>
      <c r="U33" s="58">
        <f>SUM(B33:K33)</f>
        <v>4725486</v>
      </c>
      <c r="V33" s="62"/>
      <c r="W33" s="62"/>
    </row>
    <row r="34" spans="1:23" ht="14.25" thickBot="1">
      <c r="A34" s="139"/>
      <c r="B34" s="134">
        <v>40179</v>
      </c>
      <c r="C34" s="135" t="s">
        <v>26</v>
      </c>
      <c r="D34" s="136" t="s">
        <v>27</v>
      </c>
      <c r="E34" s="133" t="s">
        <v>13</v>
      </c>
      <c r="F34" s="136" t="s">
        <v>14</v>
      </c>
      <c r="G34" s="136" t="s">
        <v>15</v>
      </c>
      <c r="H34" s="135" t="s">
        <v>0</v>
      </c>
      <c r="I34" s="136" t="s">
        <v>1</v>
      </c>
      <c r="J34" s="136" t="s">
        <v>2</v>
      </c>
      <c r="K34" s="136" t="s">
        <v>3</v>
      </c>
      <c r="L34" s="136" t="s">
        <v>4</v>
      </c>
      <c r="M34" s="136" t="s">
        <v>5</v>
      </c>
      <c r="N34" s="135" t="s">
        <v>35</v>
      </c>
      <c r="O34" s="136" t="s">
        <v>6</v>
      </c>
      <c r="P34" s="137" t="s">
        <v>7</v>
      </c>
      <c r="Q34" s="138" t="s">
        <v>17</v>
      </c>
      <c r="R34" s="81" t="s">
        <v>30</v>
      </c>
      <c r="S34" s="64"/>
      <c r="T34" s="64"/>
      <c r="U34" s="58"/>
      <c r="V34" s="64"/>
      <c r="W34" s="64"/>
    </row>
    <row r="35" spans="1:26" ht="16.5" customHeight="1">
      <c r="A35" s="140" t="s">
        <v>32</v>
      </c>
      <c r="B35" s="48">
        <v>416411</v>
      </c>
      <c r="C35" s="48">
        <v>385113</v>
      </c>
      <c r="D35" s="44">
        <v>559871</v>
      </c>
      <c r="E35" s="149">
        <v>489661</v>
      </c>
      <c r="F35" s="44">
        <v>495596</v>
      </c>
      <c r="G35" s="44">
        <v>499264</v>
      </c>
      <c r="H35" s="48">
        <v>512042</v>
      </c>
      <c r="I35" s="48">
        <v>484026</v>
      </c>
      <c r="J35" s="44">
        <v>508975</v>
      </c>
      <c r="K35" s="44">
        <v>498770</v>
      </c>
      <c r="L35" s="44">
        <v>502900</v>
      </c>
      <c r="M35" s="44">
        <v>608952</v>
      </c>
      <c r="N35" s="48"/>
      <c r="O35" s="44"/>
      <c r="P35" s="14"/>
      <c r="Q35" s="21">
        <f>SUM(B35:M35)</f>
        <v>5961581</v>
      </c>
      <c r="R35" s="86">
        <f>SUM(E35:P35)</f>
        <v>4600186</v>
      </c>
      <c r="S35" s="63">
        <f>M35/M30*100</f>
        <v>106.17336041635792</v>
      </c>
      <c r="T35" s="63">
        <f>Q35/SUM(B30:M30)*100</f>
        <v>106.38000100998511</v>
      </c>
      <c r="U35" s="58">
        <f>SUM(B35:K35)</f>
        <v>4849729</v>
      </c>
      <c r="V35" s="63">
        <f>U35/U30*100</f>
        <v>106.63870744025755</v>
      </c>
      <c r="W35" s="123">
        <f>SUM(E30:M30)+SUM(B35:D35)</f>
        <v>5755967</v>
      </c>
      <c r="X35" s="132">
        <f>W35/W24*100</f>
        <v>94.91823396984103</v>
      </c>
      <c r="Y35" s="131">
        <f>SUM(E35:J35)</f>
        <v>2989564</v>
      </c>
      <c r="Z35" s="132">
        <f>Y35/SUM(E30:J30)*100</f>
        <v>105.37460672620671</v>
      </c>
    </row>
    <row r="36" spans="1:26" ht="16.5" customHeight="1">
      <c r="A36" s="2" t="s">
        <v>33</v>
      </c>
      <c r="B36" s="147">
        <v>13646</v>
      </c>
      <c r="C36" s="147">
        <v>12585</v>
      </c>
      <c r="D36" s="65">
        <v>15089</v>
      </c>
      <c r="E36" s="148">
        <v>13810</v>
      </c>
      <c r="F36" s="65">
        <v>14965</v>
      </c>
      <c r="G36" s="65">
        <v>16035</v>
      </c>
      <c r="H36" s="151">
        <v>15662</v>
      </c>
      <c r="I36" s="151">
        <v>15941</v>
      </c>
      <c r="J36" s="65">
        <v>11065</v>
      </c>
      <c r="K36" s="65">
        <v>14222</v>
      </c>
      <c r="L36" s="65">
        <v>15100</v>
      </c>
      <c r="M36" s="45">
        <v>16625</v>
      </c>
      <c r="N36" s="108"/>
      <c r="O36" s="109"/>
      <c r="P36" s="110"/>
      <c r="Q36" s="22">
        <f>SUM(B36:M36)</f>
        <v>174745</v>
      </c>
      <c r="R36" s="87">
        <f>SUM(E36:P36)</f>
        <v>133425</v>
      </c>
      <c r="S36" s="63">
        <f>M36/M31*100</f>
        <v>127.25811390079609</v>
      </c>
      <c r="T36" s="63">
        <f>Q36/SUM(B31:M31)*100</f>
        <v>110.473643616685</v>
      </c>
      <c r="U36" s="58">
        <f>SUM(B36:K36)</f>
        <v>143020</v>
      </c>
      <c r="V36" s="63">
        <f>U36/U31*100</f>
        <v>108.1354907001361</v>
      </c>
      <c r="W36" s="123">
        <f>SUM(E31:M31)+SUM(B36:D36)</f>
        <v>157923</v>
      </c>
      <c r="X36" s="132">
        <f>W36/W25*100</f>
        <v>75.9687125683691</v>
      </c>
      <c r="Y36" s="131">
        <f>SUM(E36:J36)</f>
        <v>87478</v>
      </c>
      <c r="Z36" s="132">
        <f>Y36/SUM(E31:J31)*100</f>
        <v>113.05280570704852</v>
      </c>
    </row>
    <row r="37" spans="1:26" ht="16.5" customHeight="1" thickBot="1">
      <c r="A37" s="10" t="s">
        <v>8</v>
      </c>
      <c r="B37" s="152">
        <v>5220</v>
      </c>
      <c r="C37" s="36">
        <v>5479</v>
      </c>
      <c r="D37" s="46">
        <v>7639</v>
      </c>
      <c r="E37" s="153">
        <v>5991</v>
      </c>
      <c r="F37" s="150">
        <v>6086</v>
      </c>
      <c r="G37" s="150">
        <v>7153</v>
      </c>
      <c r="H37" s="154">
        <v>6748</v>
      </c>
      <c r="I37" s="50">
        <v>6125</v>
      </c>
      <c r="J37" s="150">
        <v>6327</v>
      </c>
      <c r="K37" s="150">
        <v>6523</v>
      </c>
      <c r="L37" s="150">
        <v>7209</v>
      </c>
      <c r="M37" s="46">
        <v>7476</v>
      </c>
      <c r="N37" s="111"/>
      <c r="O37" s="112"/>
      <c r="P37" s="113"/>
      <c r="Q37" s="23">
        <f>SUM(B37:M37)</f>
        <v>77976</v>
      </c>
      <c r="R37" s="88">
        <f>SUM(E37:P37)</f>
        <v>59638</v>
      </c>
      <c r="S37" s="63">
        <f>M37/M32*100</f>
        <v>157.5885328836425</v>
      </c>
      <c r="T37" s="63">
        <f>Q37/SUM(B32:M32)*100</f>
        <v>142.3257342070199</v>
      </c>
      <c r="U37" s="58">
        <f>SUM(B37:K37)</f>
        <v>63291</v>
      </c>
      <c r="V37" s="63">
        <f>U37/U32*100</f>
        <v>139.3675819699205</v>
      </c>
      <c r="W37" s="123">
        <f>SUM(E32:M32)+SUM(B37:D37)</f>
        <v>61345</v>
      </c>
      <c r="X37" s="132">
        <f>W37/W26*100</f>
        <v>97.70801478083588</v>
      </c>
      <c r="Y37" s="131">
        <f>SUM(E37:J37)</f>
        <v>38430</v>
      </c>
      <c r="Z37" s="132">
        <f>Y37/SUM(E32:J32)*100</f>
        <v>134.16890688824495</v>
      </c>
    </row>
    <row r="38" spans="1:26" s="8" customFormat="1" ht="16.5" customHeight="1" thickBot="1" thickTop="1">
      <c r="A38" s="11" t="s">
        <v>16</v>
      </c>
      <c r="B38" s="13">
        <f aca="true" t="shared" si="6" ref="B38:P38">B35+B36+B37</f>
        <v>435277</v>
      </c>
      <c r="C38" s="13">
        <f t="shared" si="6"/>
        <v>403177</v>
      </c>
      <c r="D38" s="47">
        <f t="shared" si="6"/>
        <v>582599</v>
      </c>
      <c r="E38" s="76">
        <f t="shared" si="6"/>
        <v>509462</v>
      </c>
      <c r="F38" s="47">
        <f t="shared" si="6"/>
        <v>516647</v>
      </c>
      <c r="G38" s="47">
        <f t="shared" si="6"/>
        <v>522452</v>
      </c>
      <c r="H38" s="47">
        <f t="shared" si="6"/>
        <v>534452</v>
      </c>
      <c r="I38" s="47">
        <f t="shared" si="6"/>
        <v>506092</v>
      </c>
      <c r="J38" s="47">
        <f t="shared" si="6"/>
        <v>526367</v>
      </c>
      <c r="K38" s="47">
        <f t="shared" si="6"/>
        <v>519515</v>
      </c>
      <c r="L38" s="47">
        <f t="shared" si="6"/>
        <v>525209</v>
      </c>
      <c r="M38" s="47">
        <f t="shared" si="6"/>
        <v>633053</v>
      </c>
      <c r="N38" s="114">
        <f t="shared" si="6"/>
        <v>0</v>
      </c>
      <c r="O38" s="115">
        <f t="shared" si="6"/>
        <v>0</v>
      </c>
      <c r="P38" s="116">
        <f t="shared" si="6"/>
        <v>0</v>
      </c>
      <c r="Q38" s="24">
        <f>SUM(B38:M38)</f>
        <v>6214302</v>
      </c>
      <c r="R38" s="89">
        <f>SUM(R35:R37)</f>
        <v>4793249</v>
      </c>
      <c r="S38" s="63">
        <f>M38/M33*100</f>
        <v>107.05162567874011</v>
      </c>
      <c r="T38" s="63">
        <f>Q38/SUM(B33:M33)*100</f>
        <v>106.82986855098015</v>
      </c>
      <c r="U38" s="58">
        <f>SUM(B38:K38)</f>
        <v>5056040</v>
      </c>
      <c r="V38" s="63">
        <f>U38/U33*100</f>
        <v>106.99513235252415</v>
      </c>
      <c r="W38" s="123">
        <f>SUM(E33:M33)+SUM(B38:D38)</f>
        <v>5975235</v>
      </c>
      <c r="X38" s="132">
        <f>W38/W27*100</f>
        <v>94.3240467923587</v>
      </c>
      <c r="Y38" s="131">
        <f>SUM(E38:J38)</f>
        <v>3115472</v>
      </c>
      <c r="Z38" s="132">
        <f>Y38/SUM(E33:J33)*100</f>
        <v>105.85670973798742</v>
      </c>
    </row>
    <row r="39" spans="4:23" ht="6" customHeight="1"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117"/>
      <c r="O39" s="117"/>
      <c r="P39" s="117"/>
      <c r="Q39" s="38"/>
      <c r="R39" s="90"/>
      <c r="S39" s="38"/>
      <c r="T39" s="38"/>
      <c r="U39" s="58"/>
      <c r="V39" s="38"/>
      <c r="W39" s="38"/>
    </row>
    <row r="40" spans="1:23" ht="13.5">
      <c r="A40" s="18" t="s">
        <v>12</v>
      </c>
      <c r="B40" s="17">
        <f aca="true" t="shared" si="7" ref="B40:R40">B38/B33*100</f>
        <v>109.0296772771449</v>
      </c>
      <c r="C40" s="17">
        <f t="shared" si="7"/>
        <v>105.03969174093942</v>
      </c>
      <c r="D40" s="17">
        <f t="shared" si="7"/>
        <v>121.43424384855086</v>
      </c>
      <c r="E40" s="17">
        <f t="shared" si="7"/>
        <v>117.54301772390212</v>
      </c>
      <c r="F40" s="17">
        <f t="shared" si="7"/>
        <v>109.54056936408219</v>
      </c>
      <c r="G40" s="17">
        <f t="shared" si="7"/>
        <v>108.55829648592041</v>
      </c>
      <c r="H40" s="17">
        <f t="shared" si="7"/>
        <v>102.9961168229252</v>
      </c>
      <c r="I40" s="17">
        <f t="shared" si="7"/>
        <v>91.82473010977048</v>
      </c>
      <c r="J40" s="17">
        <f t="shared" si="7"/>
        <v>108.1481953282146</v>
      </c>
      <c r="K40" s="17">
        <f t="shared" si="7"/>
        <v>99.99191619013891</v>
      </c>
      <c r="L40" s="17">
        <f t="shared" si="7"/>
        <v>105.00630786794063</v>
      </c>
      <c r="M40" s="17">
        <f t="shared" si="7"/>
        <v>107.05162567874011</v>
      </c>
      <c r="N40" s="91" t="e">
        <f t="shared" si="7"/>
        <v>#DIV/0!</v>
      </c>
      <c r="O40" s="91" t="e">
        <f t="shared" si="7"/>
        <v>#DIV/0!</v>
      </c>
      <c r="P40" s="91" t="e">
        <f t="shared" si="7"/>
        <v>#DIV/0!</v>
      </c>
      <c r="Q40" s="17">
        <f t="shared" si="7"/>
        <v>106.82986855098015</v>
      </c>
      <c r="R40" s="91">
        <f t="shared" si="7"/>
        <v>105.24939495171691</v>
      </c>
      <c r="S40" s="17"/>
      <c r="T40" s="17"/>
      <c r="U40" s="59">
        <f>U38/U33*100</f>
        <v>106.99513235252415</v>
      </c>
      <c r="V40" s="17"/>
      <c r="W40" s="17"/>
    </row>
    <row r="41" ht="13.5">
      <c r="U41" s="58"/>
    </row>
    <row r="42" ht="13.5">
      <c r="U42" s="58"/>
    </row>
    <row r="43" spans="1:21" ht="13.5">
      <c r="A43" s="8" t="s">
        <v>9</v>
      </c>
      <c r="U43" s="58"/>
    </row>
    <row r="44" spans="1:23" s="1" customFormat="1" ht="14.25" hidden="1" thickBot="1">
      <c r="A44" s="4"/>
      <c r="B44" s="5">
        <v>39448</v>
      </c>
      <c r="C44" s="6" t="s">
        <v>26</v>
      </c>
      <c r="D44" s="39" t="s">
        <v>27</v>
      </c>
      <c r="E44" s="4" t="s">
        <v>13</v>
      </c>
      <c r="F44" s="39" t="s">
        <v>14</v>
      </c>
      <c r="G44" s="39" t="s">
        <v>15</v>
      </c>
      <c r="H44" s="6" t="s">
        <v>0</v>
      </c>
      <c r="I44" s="39" t="s">
        <v>1</v>
      </c>
      <c r="J44" s="39" t="s">
        <v>2</v>
      </c>
      <c r="K44" s="39" t="s">
        <v>3</v>
      </c>
      <c r="L44" s="39" t="s">
        <v>4</v>
      </c>
      <c r="M44" s="39" t="s">
        <v>5</v>
      </c>
      <c r="N44" s="6" t="s">
        <v>28</v>
      </c>
      <c r="O44" s="39" t="s">
        <v>26</v>
      </c>
      <c r="P44" s="67" t="s">
        <v>27</v>
      </c>
      <c r="Q44" s="19" t="s">
        <v>17</v>
      </c>
      <c r="R44" s="19" t="s">
        <v>49</v>
      </c>
      <c r="S44" s="60"/>
      <c r="T44" s="128"/>
      <c r="U44" s="60"/>
      <c r="W44" s="1" t="s">
        <v>46</v>
      </c>
    </row>
    <row r="45" spans="1:23" ht="13.5" hidden="1">
      <c r="A45" s="3" t="s">
        <v>50</v>
      </c>
      <c r="B45" s="25">
        <v>631616</v>
      </c>
      <c r="C45" s="25">
        <v>658875</v>
      </c>
      <c r="D45" s="40">
        <v>840030</v>
      </c>
      <c r="E45" s="68">
        <v>719335</v>
      </c>
      <c r="F45" s="40">
        <v>746205</v>
      </c>
      <c r="G45" s="40">
        <v>698245</v>
      </c>
      <c r="H45" s="40">
        <v>719904</v>
      </c>
      <c r="I45" s="40">
        <v>630328</v>
      </c>
      <c r="J45" s="40">
        <v>648078</v>
      </c>
      <c r="K45" s="40">
        <v>606349</v>
      </c>
      <c r="L45" s="40">
        <v>543753</v>
      </c>
      <c r="M45" s="40">
        <v>553384</v>
      </c>
      <c r="N45" s="25">
        <v>466211</v>
      </c>
      <c r="O45" s="40">
        <v>466145</v>
      </c>
      <c r="P45" s="26">
        <v>597669</v>
      </c>
      <c r="Q45" s="27">
        <v>7996102</v>
      </c>
      <c r="R45" s="27">
        <v>7395606</v>
      </c>
      <c r="S45" s="61"/>
      <c r="T45" s="128"/>
      <c r="U45" s="61"/>
      <c r="W45" s="131">
        <f>SUM(E45:M45)+SUM(B51:D51)</f>
        <v>7395606</v>
      </c>
    </row>
    <row r="46" spans="1:23" ht="13.5" hidden="1">
      <c r="A46" s="2" t="s">
        <v>51</v>
      </c>
      <c r="B46" s="28">
        <v>65351</v>
      </c>
      <c r="C46" s="28">
        <v>79236</v>
      </c>
      <c r="D46" s="41">
        <v>105086</v>
      </c>
      <c r="E46" s="69">
        <v>67480</v>
      </c>
      <c r="F46" s="41">
        <v>68968</v>
      </c>
      <c r="G46" s="41">
        <v>76594</v>
      </c>
      <c r="H46" s="41">
        <v>73404</v>
      </c>
      <c r="I46" s="41">
        <v>57493</v>
      </c>
      <c r="J46" s="41">
        <v>77518</v>
      </c>
      <c r="K46" s="41">
        <v>72612</v>
      </c>
      <c r="L46" s="41">
        <v>66699</v>
      </c>
      <c r="M46" s="41">
        <v>55755</v>
      </c>
      <c r="N46" s="28">
        <v>58211</v>
      </c>
      <c r="O46" s="41">
        <v>71394</v>
      </c>
      <c r="P46" s="29">
        <v>88405</v>
      </c>
      <c r="Q46" s="30">
        <v>866196</v>
      </c>
      <c r="R46" s="30">
        <v>834533</v>
      </c>
      <c r="S46" s="61"/>
      <c r="T46" s="128"/>
      <c r="U46" s="61"/>
      <c r="W46" s="131">
        <f>SUM(E46:M46)+SUM(B52:D52)</f>
        <v>834457</v>
      </c>
    </row>
    <row r="47" spans="1:23" ht="14.25" hidden="1" thickBot="1">
      <c r="A47" s="10" t="s">
        <v>52</v>
      </c>
      <c r="B47" s="31">
        <v>7998</v>
      </c>
      <c r="C47" s="31">
        <v>9391</v>
      </c>
      <c r="D47" s="42">
        <v>13787</v>
      </c>
      <c r="E47" s="70">
        <v>8622</v>
      </c>
      <c r="F47" s="42">
        <v>8693</v>
      </c>
      <c r="G47" s="42">
        <v>9957</v>
      </c>
      <c r="H47" s="42">
        <v>9445</v>
      </c>
      <c r="I47" s="42">
        <v>8697</v>
      </c>
      <c r="J47" s="42">
        <v>10722</v>
      </c>
      <c r="K47" s="42">
        <v>7342</v>
      </c>
      <c r="L47" s="42">
        <v>7603</v>
      </c>
      <c r="M47" s="42">
        <v>7278</v>
      </c>
      <c r="N47" s="31">
        <v>5627</v>
      </c>
      <c r="O47" s="42">
        <v>5896</v>
      </c>
      <c r="P47" s="32">
        <v>7698</v>
      </c>
      <c r="Q47" s="33">
        <v>109535</v>
      </c>
      <c r="R47" s="33">
        <v>97580</v>
      </c>
      <c r="S47" s="61"/>
      <c r="T47" s="128"/>
      <c r="U47" s="61"/>
      <c r="W47" s="131">
        <f>SUM(E47:M47)+SUM(B53:D53)</f>
        <v>97580</v>
      </c>
    </row>
    <row r="48" spans="1:23" s="8" customFormat="1" ht="14.25" hidden="1" thickTop="1">
      <c r="A48" s="51" t="s">
        <v>53</v>
      </c>
      <c r="B48" s="52">
        <v>704965</v>
      </c>
      <c r="C48" s="52">
        <v>747502</v>
      </c>
      <c r="D48" s="53">
        <v>958903</v>
      </c>
      <c r="E48" s="71">
        <v>795437</v>
      </c>
      <c r="F48" s="53">
        <v>823866</v>
      </c>
      <c r="G48" s="53">
        <v>784796</v>
      </c>
      <c r="H48" s="53">
        <v>802753</v>
      </c>
      <c r="I48" s="53">
        <v>696518</v>
      </c>
      <c r="J48" s="53">
        <v>736318</v>
      </c>
      <c r="K48" s="53">
        <v>686303</v>
      </c>
      <c r="L48" s="53">
        <v>618055</v>
      </c>
      <c r="M48" s="53">
        <v>616417</v>
      </c>
      <c r="N48" s="52">
        <v>530049</v>
      </c>
      <c r="O48" s="53">
        <v>543435</v>
      </c>
      <c r="P48" s="72">
        <v>693772</v>
      </c>
      <c r="Q48" s="54">
        <v>8971833</v>
      </c>
      <c r="R48" s="54">
        <v>8327719</v>
      </c>
      <c r="S48" s="62"/>
      <c r="T48" s="128"/>
      <c r="U48" s="62"/>
      <c r="W48" s="131">
        <f>SUM(E48:M48)+SUM(B54:D54)</f>
        <v>8327643</v>
      </c>
    </row>
    <row r="49" spans="19:26" ht="14.25" thickBot="1">
      <c r="S49" t="s">
        <v>55</v>
      </c>
      <c r="T49" t="s">
        <v>56</v>
      </c>
      <c r="V49" t="s">
        <v>19</v>
      </c>
      <c r="W49" t="s">
        <v>30</v>
      </c>
      <c r="X49" t="s">
        <v>30</v>
      </c>
      <c r="Y49" t="s">
        <v>54</v>
      </c>
      <c r="Z49" t="s">
        <v>54</v>
      </c>
    </row>
    <row r="50" spans="1:26" s="1" customFormat="1" ht="14.25" thickBot="1">
      <c r="A50" s="133"/>
      <c r="B50" s="134">
        <v>39814</v>
      </c>
      <c r="C50" s="135" t="s">
        <v>6</v>
      </c>
      <c r="D50" s="136" t="s">
        <v>7</v>
      </c>
      <c r="E50" s="133" t="s">
        <v>13</v>
      </c>
      <c r="F50" s="136" t="s">
        <v>14</v>
      </c>
      <c r="G50" s="136" t="s">
        <v>15</v>
      </c>
      <c r="H50" s="135" t="s">
        <v>0</v>
      </c>
      <c r="I50" s="136" t="s">
        <v>1</v>
      </c>
      <c r="J50" s="136" t="s">
        <v>2</v>
      </c>
      <c r="K50" s="136" t="s">
        <v>3</v>
      </c>
      <c r="L50" s="136" t="s">
        <v>4</v>
      </c>
      <c r="M50" s="136" t="s">
        <v>5</v>
      </c>
      <c r="N50" s="135" t="s">
        <v>36</v>
      </c>
      <c r="O50" s="136" t="s">
        <v>26</v>
      </c>
      <c r="P50" s="137" t="s">
        <v>27</v>
      </c>
      <c r="Q50" s="138" t="s">
        <v>17</v>
      </c>
      <c r="R50" s="81" t="s">
        <v>29</v>
      </c>
      <c r="S50" s="60" t="s">
        <v>12</v>
      </c>
      <c r="T50" s="60" t="s">
        <v>12</v>
      </c>
      <c r="U50" s="57" t="s">
        <v>19</v>
      </c>
      <c r="V50" s="60" t="s">
        <v>12</v>
      </c>
      <c r="W50" s="60" t="s">
        <v>44</v>
      </c>
      <c r="X50" s="1" t="s">
        <v>12</v>
      </c>
      <c r="Y50" s="1" t="s">
        <v>44</v>
      </c>
      <c r="Z50" s="1" t="s">
        <v>12</v>
      </c>
    </row>
    <row r="51" spans="1:23" ht="16.5" customHeight="1">
      <c r="A51" s="3" t="s">
        <v>32</v>
      </c>
      <c r="B51" s="25">
        <f aca="true" t="shared" si="8" ref="B51:P51">B10+B30</f>
        <v>466211</v>
      </c>
      <c r="C51" s="25">
        <f t="shared" si="8"/>
        <v>466145</v>
      </c>
      <c r="D51" s="40">
        <f t="shared" si="8"/>
        <v>597669</v>
      </c>
      <c r="E51" s="68">
        <f t="shared" si="8"/>
        <v>495032</v>
      </c>
      <c r="F51" s="40">
        <f t="shared" si="8"/>
        <v>537159</v>
      </c>
      <c r="G51" s="40">
        <f t="shared" si="8"/>
        <v>573757</v>
      </c>
      <c r="H51" s="40">
        <f t="shared" si="8"/>
        <v>637080</v>
      </c>
      <c r="I51" s="40">
        <f t="shared" si="8"/>
        <v>625798</v>
      </c>
      <c r="J51" s="40">
        <f t="shared" si="8"/>
        <v>613911</v>
      </c>
      <c r="K51" s="40">
        <f t="shared" si="8"/>
        <v>638960</v>
      </c>
      <c r="L51" s="40">
        <f t="shared" si="8"/>
        <v>634874</v>
      </c>
      <c r="M51" s="40">
        <f t="shared" si="8"/>
        <v>692956</v>
      </c>
      <c r="N51" s="93">
        <f t="shared" si="8"/>
        <v>0</v>
      </c>
      <c r="O51" s="94">
        <f t="shared" si="8"/>
        <v>0</v>
      </c>
      <c r="P51" s="95">
        <f t="shared" si="8"/>
        <v>0</v>
      </c>
      <c r="Q51" s="27">
        <f>SUM(B51:M51)</f>
        <v>6979552</v>
      </c>
      <c r="R51" s="82">
        <f>SUM(E51:P51)</f>
        <v>5449527</v>
      </c>
      <c r="S51" s="61"/>
      <c r="T51" s="61"/>
      <c r="U51" s="58">
        <f>SUM(B51:K51)</f>
        <v>5651722</v>
      </c>
      <c r="V51" s="61"/>
      <c r="W51" s="61"/>
    </row>
    <row r="52" spans="1:23" ht="16.5" customHeight="1">
      <c r="A52" s="2" t="s">
        <v>33</v>
      </c>
      <c r="B52" s="28">
        <f aca="true" t="shared" si="9" ref="B52:P52">B11+B31</f>
        <v>58171</v>
      </c>
      <c r="C52" s="28">
        <f t="shared" si="9"/>
        <v>71371</v>
      </c>
      <c r="D52" s="41">
        <f t="shared" si="9"/>
        <v>88392</v>
      </c>
      <c r="E52" s="69">
        <f t="shared" si="9"/>
        <v>53271</v>
      </c>
      <c r="F52" s="41">
        <f t="shared" si="9"/>
        <v>54000</v>
      </c>
      <c r="G52" s="41">
        <f t="shared" si="9"/>
        <v>64898</v>
      </c>
      <c r="H52" s="41">
        <f t="shared" si="9"/>
        <v>64416</v>
      </c>
      <c r="I52" s="41">
        <f t="shared" si="9"/>
        <v>51585</v>
      </c>
      <c r="J52" s="41">
        <f t="shared" si="9"/>
        <v>68655</v>
      </c>
      <c r="K52" s="41">
        <f t="shared" si="9"/>
        <v>63369</v>
      </c>
      <c r="L52" s="41">
        <f t="shared" si="9"/>
        <v>63873</v>
      </c>
      <c r="M52" s="41">
        <f t="shared" si="9"/>
        <v>52406</v>
      </c>
      <c r="N52" s="96">
        <f t="shared" si="9"/>
        <v>0</v>
      </c>
      <c r="O52" s="97">
        <f t="shared" si="9"/>
        <v>0</v>
      </c>
      <c r="P52" s="98">
        <f t="shared" si="9"/>
        <v>0</v>
      </c>
      <c r="Q52" s="30">
        <f>SUM(B52:M52)</f>
        <v>754407</v>
      </c>
      <c r="R52" s="83">
        <f>SUM(E52:P52)</f>
        <v>536473</v>
      </c>
      <c r="S52" s="61"/>
      <c r="T52" s="61"/>
      <c r="U52" s="58">
        <f>SUM(B52:K52)</f>
        <v>638128</v>
      </c>
      <c r="V52" s="61"/>
      <c r="W52" s="61"/>
    </row>
    <row r="53" spans="1:23" ht="16.5" customHeight="1" thickBot="1">
      <c r="A53" s="10" t="s">
        <v>8</v>
      </c>
      <c r="B53" s="31">
        <f aca="true" t="shared" si="10" ref="B53:P53">B12+B32</f>
        <v>5627</v>
      </c>
      <c r="C53" s="31">
        <f t="shared" si="10"/>
        <v>5896</v>
      </c>
      <c r="D53" s="42">
        <f t="shared" si="10"/>
        <v>7698</v>
      </c>
      <c r="E53" s="70">
        <f t="shared" si="10"/>
        <v>5731</v>
      </c>
      <c r="F53" s="42">
        <f t="shared" si="10"/>
        <v>5728</v>
      </c>
      <c r="G53" s="42">
        <f t="shared" si="10"/>
        <v>7343</v>
      </c>
      <c r="H53" s="42">
        <f t="shared" si="10"/>
        <v>6777</v>
      </c>
      <c r="I53" s="42">
        <f t="shared" si="10"/>
        <v>6263</v>
      </c>
      <c r="J53" s="42">
        <f t="shared" si="10"/>
        <v>7374</v>
      </c>
      <c r="K53" s="42">
        <f t="shared" si="10"/>
        <v>6752</v>
      </c>
      <c r="L53" s="42">
        <f t="shared" si="10"/>
        <v>7348</v>
      </c>
      <c r="M53" s="42">
        <f t="shared" si="10"/>
        <v>6686</v>
      </c>
      <c r="N53" s="99">
        <f t="shared" si="10"/>
        <v>0</v>
      </c>
      <c r="O53" s="100">
        <f t="shared" si="10"/>
        <v>0</v>
      </c>
      <c r="P53" s="101">
        <f t="shared" si="10"/>
        <v>0</v>
      </c>
      <c r="Q53" s="33">
        <f>SUM(B53:M53)</f>
        <v>79223</v>
      </c>
      <c r="R53" s="84">
        <f>SUM(E53:P53)</f>
        <v>60002</v>
      </c>
      <c r="S53" s="61"/>
      <c r="T53" s="61"/>
      <c r="U53" s="58">
        <f>SUM(B53:K53)</f>
        <v>65189</v>
      </c>
      <c r="V53" s="61"/>
      <c r="W53" s="61"/>
    </row>
    <row r="54" spans="1:23" s="8" customFormat="1" ht="16.5" customHeight="1" thickBot="1" thickTop="1">
      <c r="A54" s="51" t="s">
        <v>20</v>
      </c>
      <c r="B54" s="52">
        <f aca="true" t="shared" si="11" ref="B54:P54">B51+B52+B53</f>
        <v>530009</v>
      </c>
      <c r="C54" s="52">
        <f t="shared" si="11"/>
        <v>543412</v>
      </c>
      <c r="D54" s="53">
        <f t="shared" si="11"/>
        <v>693759</v>
      </c>
      <c r="E54" s="71">
        <f t="shared" si="11"/>
        <v>554034</v>
      </c>
      <c r="F54" s="53">
        <f t="shared" si="11"/>
        <v>596887</v>
      </c>
      <c r="G54" s="53">
        <f t="shared" si="11"/>
        <v>645998</v>
      </c>
      <c r="H54" s="53">
        <f t="shared" si="11"/>
        <v>708273</v>
      </c>
      <c r="I54" s="53">
        <f t="shared" si="11"/>
        <v>683646</v>
      </c>
      <c r="J54" s="53">
        <f t="shared" si="11"/>
        <v>689940</v>
      </c>
      <c r="K54" s="53">
        <f t="shared" si="11"/>
        <v>709081</v>
      </c>
      <c r="L54" s="53">
        <f t="shared" si="11"/>
        <v>706095</v>
      </c>
      <c r="M54" s="53">
        <f t="shared" si="11"/>
        <v>752048</v>
      </c>
      <c r="N54" s="102">
        <f t="shared" si="11"/>
        <v>0</v>
      </c>
      <c r="O54" s="103">
        <f t="shared" si="11"/>
        <v>0</v>
      </c>
      <c r="P54" s="104">
        <f t="shared" si="11"/>
        <v>0</v>
      </c>
      <c r="Q54" s="54">
        <f>SUM(B54:M54)</f>
        <v>7813182</v>
      </c>
      <c r="R54" s="85">
        <f>SUM(R51:R53)</f>
        <v>6046002</v>
      </c>
      <c r="S54" s="62"/>
      <c r="T54" s="62"/>
      <c r="U54" s="58">
        <f>SUM(B54:K54)</f>
        <v>6355039</v>
      </c>
      <c r="V54" s="62"/>
      <c r="W54" s="62"/>
    </row>
    <row r="55" spans="1:23" ht="14.25" thickBot="1">
      <c r="A55" s="139"/>
      <c r="B55" s="134">
        <v>40179</v>
      </c>
      <c r="C55" s="135" t="s">
        <v>6</v>
      </c>
      <c r="D55" s="136" t="s">
        <v>7</v>
      </c>
      <c r="E55" s="133" t="s">
        <v>13</v>
      </c>
      <c r="F55" s="136" t="s">
        <v>14</v>
      </c>
      <c r="G55" s="136" t="s">
        <v>15</v>
      </c>
      <c r="H55" s="135" t="s">
        <v>0</v>
      </c>
      <c r="I55" s="136" t="s">
        <v>1</v>
      </c>
      <c r="J55" s="136" t="s">
        <v>2</v>
      </c>
      <c r="K55" s="136" t="s">
        <v>3</v>
      </c>
      <c r="L55" s="136" t="s">
        <v>4</v>
      </c>
      <c r="M55" s="136" t="s">
        <v>5</v>
      </c>
      <c r="N55" s="135" t="s">
        <v>34</v>
      </c>
      <c r="O55" s="136" t="s">
        <v>26</v>
      </c>
      <c r="P55" s="137" t="s">
        <v>27</v>
      </c>
      <c r="Q55" s="138" t="s">
        <v>17</v>
      </c>
      <c r="R55" s="81" t="s">
        <v>30</v>
      </c>
      <c r="S55" s="60"/>
      <c r="T55" s="60"/>
      <c r="U55" s="58"/>
      <c r="V55" s="60"/>
      <c r="W55" s="60"/>
    </row>
    <row r="56" spans="1:26" ht="16.5" customHeight="1">
      <c r="A56" s="3" t="s">
        <v>32</v>
      </c>
      <c r="B56" s="55">
        <f aca="true" t="shared" si="12" ref="B56:P56">B15+B35</f>
        <v>537454</v>
      </c>
      <c r="C56" s="55">
        <f t="shared" si="12"/>
        <v>534717</v>
      </c>
      <c r="D56" s="44">
        <f t="shared" si="12"/>
        <v>769381</v>
      </c>
      <c r="E56" s="149">
        <f t="shared" si="12"/>
        <v>606410</v>
      </c>
      <c r="F56" s="44">
        <f t="shared" si="12"/>
        <v>609742</v>
      </c>
      <c r="G56" s="44">
        <f t="shared" si="12"/>
        <v>641709</v>
      </c>
      <c r="H56" s="44">
        <f t="shared" si="12"/>
        <v>676200</v>
      </c>
      <c r="I56" s="44">
        <f t="shared" si="12"/>
        <v>616582</v>
      </c>
      <c r="J56" s="44">
        <f t="shared" si="12"/>
        <v>642818</v>
      </c>
      <c r="K56" s="44">
        <f t="shared" si="12"/>
        <v>602442</v>
      </c>
      <c r="L56" s="44">
        <f t="shared" si="12"/>
        <v>601803</v>
      </c>
      <c r="M56" s="44">
        <f t="shared" si="12"/>
        <v>688480</v>
      </c>
      <c r="N56" s="105">
        <f t="shared" si="12"/>
        <v>0</v>
      </c>
      <c r="O56" s="106">
        <f t="shared" si="12"/>
        <v>0</v>
      </c>
      <c r="P56" s="107">
        <f t="shared" si="12"/>
        <v>0</v>
      </c>
      <c r="Q56" s="21">
        <f>SUM(B56:M56)</f>
        <v>7527738</v>
      </c>
      <c r="R56" s="86">
        <f>SUM(E56:P56)</f>
        <v>5686186</v>
      </c>
      <c r="S56" s="63">
        <f>M56/M51*100</f>
        <v>99.35407154278194</v>
      </c>
      <c r="T56" s="63">
        <f>Q56/SUM(B51:M51)*100</f>
        <v>107.85417172907373</v>
      </c>
      <c r="U56" s="58">
        <f>SUM(B56:K56)</f>
        <v>6237455</v>
      </c>
      <c r="V56" s="63">
        <f>U56/U51*100</f>
        <v>110.36379708697632</v>
      </c>
      <c r="W56" s="63">
        <f>SUM(E51:M51)+SUM(B56:D56)</f>
        <v>7291079</v>
      </c>
      <c r="X56" s="132">
        <f>W56/W45*100</f>
        <v>98.58663373900664</v>
      </c>
      <c r="Y56" s="131">
        <f>SUM(E56:J56)</f>
        <v>3793461</v>
      </c>
      <c r="Z56" s="132">
        <f>Y56/SUM(E51:J51)*100</f>
        <v>108.92183360385812</v>
      </c>
    </row>
    <row r="57" spans="1:26" ht="16.5" customHeight="1">
      <c r="A57" s="2" t="s">
        <v>33</v>
      </c>
      <c r="B57" s="147">
        <f aca="true" t="shared" si="13" ref="B57:P57">B16+B36</f>
        <v>58781</v>
      </c>
      <c r="C57" s="147">
        <f t="shared" si="13"/>
        <v>71496</v>
      </c>
      <c r="D57" s="65">
        <f t="shared" si="13"/>
        <v>94485</v>
      </c>
      <c r="E57" s="148">
        <f t="shared" si="13"/>
        <v>57989</v>
      </c>
      <c r="F57" s="65">
        <f t="shared" si="13"/>
        <v>59040</v>
      </c>
      <c r="G57" s="65">
        <f t="shared" si="13"/>
        <v>71503</v>
      </c>
      <c r="H57" s="65">
        <f t="shared" si="13"/>
        <v>69124</v>
      </c>
      <c r="I57" s="65">
        <f t="shared" si="13"/>
        <v>62699</v>
      </c>
      <c r="J57" s="65">
        <f t="shared" si="13"/>
        <v>72499</v>
      </c>
      <c r="K57" s="65">
        <f t="shared" si="13"/>
        <v>54671</v>
      </c>
      <c r="L57" s="65">
        <f t="shared" si="13"/>
        <v>55682</v>
      </c>
      <c r="M57" s="45">
        <f t="shared" si="13"/>
        <v>55304</v>
      </c>
      <c r="N57" s="108">
        <f t="shared" si="13"/>
        <v>0</v>
      </c>
      <c r="O57" s="109">
        <f t="shared" si="13"/>
        <v>0</v>
      </c>
      <c r="P57" s="110">
        <f t="shared" si="13"/>
        <v>0</v>
      </c>
      <c r="Q57" s="22">
        <f>SUM(B57:M57)</f>
        <v>783273</v>
      </c>
      <c r="R57" s="87">
        <f>SUM(E57:P57)</f>
        <v>558511</v>
      </c>
      <c r="S57" s="63">
        <f>M57/M52*100</f>
        <v>105.52990115635615</v>
      </c>
      <c r="T57" s="63">
        <f>Q57/SUM(B52:M52)*100</f>
        <v>103.82631656387069</v>
      </c>
      <c r="U57" s="58">
        <f>SUM(B57:K57)</f>
        <v>672287</v>
      </c>
      <c r="V57" s="63">
        <f>U57/U52*100</f>
        <v>105.35300127874032</v>
      </c>
      <c r="W57" s="63">
        <f>SUM(E52:M52)+SUM(B57:D57)</f>
        <v>761235</v>
      </c>
      <c r="X57" s="132">
        <f>W57/W46*100</f>
        <v>91.22519195117303</v>
      </c>
      <c r="Y57" s="131">
        <f>SUM(E57:J57)</f>
        <v>392854</v>
      </c>
      <c r="Z57" s="132">
        <f>Y57/SUM(E52:J52)*100</f>
        <v>110.09710642471799</v>
      </c>
    </row>
    <row r="58" spans="1:26" ht="16.5" customHeight="1" thickBot="1">
      <c r="A58" s="10" t="s">
        <v>8</v>
      </c>
      <c r="B58" s="152">
        <f aca="true" t="shared" si="14" ref="B58:P58">B17+B37</f>
        <v>7129</v>
      </c>
      <c r="C58" s="36">
        <f t="shared" si="14"/>
        <v>7731</v>
      </c>
      <c r="D58" s="46">
        <f t="shared" si="14"/>
        <v>12386</v>
      </c>
      <c r="E58" s="153">
        <f t="shared" si="14"/>
        <v>7634</v>
      </c>
      <c r="F58" s="150">
        <f t="shared" si="14"/>
        <v>7964</v>
      </c>
      <c r="G58" s="150">
        <f t="shared" si="14"/>
        <v>9752</v>
      </c>
      <c r="H58" s="150">
        <f t="shared" si="14"/>
        <v>8963</v>
      </c>
      <c r="I58" s="46">
        <f t="shared" si="14"/>
        <v>8353</v>
      </c>
      <c r="J58" s="150">
        <f t="shared" si="14"/>
        <v>9305</v>
      </c>
      <c r="K58" s="46">
        <f t="shared" si="14"/>
        <v>8151</v>
      </c>
      <c r="L58" s="46">
        <f t="shared" si="14"/>
        <v>9749</v>
      </c>
      <c r="M58" s="46">
        <f t="shared" si="14"/>
        <v>10023</v>
      </c>
      <c r="N58" s="111">
        <f t="shared" si="14"/>
        <v>0</v>
      </c>
      <c r="O58" s="112">
        <f t="shared" si="14"/>
        <v>0</v>
      </c>
      <c r="P58" s="113">
        <f t="shared" si="14"/>
        <v>0</v>
      </c>
      <c r="Q58" s="23">
        <f>SUM(B58:M58)</f>
        <v>107140</v>
      </c>
      <c r="R58" s="88">
        <f>SUM(E58:P58)</f>
        <v>79894</v>
      </c>
      <c r="S58" s="63">
        <f>M58/M53*100</f>
        <v>149.91026024528867</v>
      </c>
      <c r="T58" s="63">
        <f>Q58/SUM(B53:M53)*100</f>
        <v>135.23850396980674</v>
      </c>
      <c r="U58" s="58">
        <f>SUM(B58:K58)</f>
        <v>87368</v>
      </c>
      <c r="V58" s="63">
        <f>U58/U53*100</f>
        <v>134.02261117673225</v>
      </c>
      <c r="W58" s="63">
        <f>SUM(E53:M53)+SUM(B58:D58)</f>
        <v>87248</v>
      </c>
      <c r="X58" s="132">
        <f>W58/W47*100</f>
        <v>89.41176470588236</v>
      </c>
      <c r="Y58" s="131">
        <f>SUM(E58:J58)</f>
        <v>51971</v>
      </c>
      <c r="Z58" s="132">
        <f>Y58/SUM(E53:J53)*100</f>
        <v>132.5249898000816</v>
      </c>
    </row>
    <row r="59" spans="1:26" s="8" customFormat="1" ht="16.5" customHeight="1" thickBot="1" thickTop="1">
      <c r="A59" s="11" t="s">
        <v>18</v>
      </c>
      <c r="B59" s="13">
        <f aca="true" t="shared" si="15" ref="B59:P59">B56+B57+B58</f>
        <v>603364</v>
      </c>
      <c r="C59" s="13">
        <f t="shared" si="15"/>
        <v>613944</v>
      </c>
      <c r="D59" s="47">
        <f t="shared" si="15"/>
        <v>876252</v>
      </c>
      <c r="E59" s="76">
        <f t="shared" si="15"/>
        <v>672033</v>
      </c>
      <c r="F59" s="47">
        <f t="shared" si="15"/>
        <v>676746</v>
      </c>
      <c r="G59" s="47">
        <f t="shared" si="15"/>
        <v>722964</v>
      </c>
      <c r="H59" s="47">
        <f t="shared" si="15"/>
        <v>754287</v>
      </c>
      <c r="I59" s="47">
        <f t="shared" si="15"/>
        <v>687634</v>
      </c>
      <c r="J59" s="47">
        <f t="shared" si="15"/>
        <v>724622</v>
      </c>
      <c r="K59" s="47">
        <f t="shared" si="15"/>
        <v>665264</v>
      </c>
      <c r="L59" s="47">
        <f t="shared" si="15"/>
        <v>667234</v>
      </c>
      <c r="M59" s="47">
        <f t="shared" si="15"/>
        <v>753807</v>
      </c>
      <c r="N59" s="114">
        <f t="shared" si="15"/>
        <v>0</v>
      </c>
      <c r="O59" s="115">
        <f t="shared" si="15"/>
        <v>0</v>
      </c>
      <c r="P59" s="116">
        <f t="shared" si="15"/>
        <v>0</v>
      </c>
      <c r="Q59" s="24">
        <f>SUM(B59:M59)</f>
        <v>8418151</v>
      </c>
      <c r="R59" s="89">
        <f>SUM(R56:R58)</f>
        <v>6324591</v>
      </c>
      <c r="S59" s="63">
        <f>M59/M54*100</f>
        <v>100.23389464502266</v>
      </c>
      <c r="T59" s="63">
        <f>Q59/SUM(B54:M54)*100</f>
        <v>107.74292727342075</v>
      </c>
      <c r="U59" s="58">
        <f>SUM(B59:K59)</f>
        <v>6997110</v>
      </c>
      <c r="V59" s="63">
        <f>U59/U54*100</f>
        <v>110.10333689533613</v>
      </c>
      <c r="W59" s="63">
        <f>SUM(E54:M54)+SUM(B59:D59)</f>
        <v>8139562</v>
      </c>
      <c r="X59" s="132">
        <f>W59/W48*100</f>
        <v>97.74148579616106</v>
      </c>
      <c r="Y59" s="131">
        <f>SUM(E59:J59)</f>
        <v>4238286</v>
      </c>
      <c r="Z59" s="132">
        <f>Y59/SUM(E54:J54)*100</f>
        <v>109.2685892309382</v>
      </c>
    </row>
    <row r="60" spans="4:23" ht="6.75" customHeight="1"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117"/>
      <c r="O60" s="117"/>
      <c r="P60" s="117"/>
      <c r="Q60" s="38"/>
      <c r="R60" s="90"/>
      <c r="S60" s="38"/>
      <c r="T60" s="38"/>
      <c r="U60" s="58"/>
      <c r="V60" s="38"/>
      <c r="W60" s="38"/>
    </row>
    <row r="61" spans="1:23" ht="13.5">
      <c r="A61" s="18" t="s">
        <v>21</v>
      </c>
      <c r="B61" s="17">
        <f aca="true" t="shared" si="16" ref="B61:R61">B59/B54*100</f>
        <v>113.84033101324695</v>
      </c>
      <c r="C61" s="17">
        <f t="shared" si="16"/>
        <v>112.9794704570381</v>
      </c>
      <c r="D61" s="17">
        <f t="shared" si="16"/>
        <v>126.30495604381349</v>
      </c>
      <c r="E61" s="17">
        <f t="shared" si="16"/>
        <v>121.29815137699131</v>
      </c>
      <c r="F61" s="17">
        <f t="shared" si="16"/>
        <v>113.37924933865204</v>
      </c>
      <c r="G61" s="17">
        <f t="shared" si="16"/>
        <v>111.91427837237886</v>
      </c>
      <c r="H61" s="17">
        <f t="shared" si="16"/>
        <v>106.49664747915</v>
      </c>
      <c r="I61" s="17">
        <f t="shared" si="16"/>
        <v>100.58334284117805</v>
      </c>
      <c r="J61" s="17">
        <f t="shared" si="16"/>
        <v>105.02681392584863</v>
      </c>
      <c r="K61" s="17">
        <f t="shared" si="16"/>
        <v>93.82059313392969</v>
      </c>
      <c r="L61" s="17">
        <f t="shared" si="16"/>
        <v>94.49634964133722</v>
      </c>
      <c r="M61" s="17">
        <f t="shared" si="16"/>
        <v>100.23389464502266</v>
      </c>
      <c r="N61" s="91" t="e">
        <f t="shared" si="16"/>
        <v>#DIV/0!</v>
      </c>
      <c r="O61" s="91" t="e">
        <f t="shared" si="16"/>
        <v>#DIV/0!</v>
      </c>
      <c r="P61" s="91" t="e">
        <f t="shared" si="16"/>
        <v>#DIV/0!</v>
      </c>
      <c r="Q61" s="17">
        <f t="shared" si="16"/>
        <v>107.74292727342075</v>
      </c>
      <c r="R61" s="91">
        <f t="shared" si="16"/>
        <v>104.60782183002917</v>
      </c>
      <c r="S61" s="17"/>
      <c r="T61" s="17"/>
      <c r="U61" s="59">
        <f>U59/U54*100</f>
        <v>110.10333689533613</v>
      </c>
      <c r="V61" s="17"/>
      <c r="W61" s="17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3"/>
  <sheetViews>
    <sheetView view="pageBreakPreview" zoomScaleSheetLayoutView="100" zoomScalePageLayoutView="0" workbookViewId="0" topLeftCell="A44">
      <selection activeCell="I78" sqref="I78"/>
    </sheetView>
  </sheetViews>
  <sheetFormatPr defaultColWidth="9.00390625" defaultRowHeight="13.5"/>
  <cols>
    <col min="1" max="1" width="14.625" style="0" customWidth="1"/>
    <col min="2" max="2" width="11.375" style="0" bestFit="1" customWidth="1"/>
    <col min="3" max="4" width="10.50390625" style="0" bestFit="1" customWidth="1"/>
    <col min="5" max="13" width="9.875" style="0" customWidth="1"/>
    <col min="14" max="14" width="9.375" style="80" hidden="1" customWidth="1"/>
    <col min="15" max="16" width="9.00390625" style="80" hidden="1" customWidth="1"/>
    <col min="17" max="17" width="13.00390625" style="0" bestFit="1" customWidth="1"/>
    <col min="18" max="18" width="10.625" style="80" bestFit="1" customWidth="1"/>
    <col min="19" max="19" width="12.875" style="124" customWidth="1"/>
    <col min="20" max="20" width="15.50390625" style="124" bestFit="1" customWidth="1"/>
    <col min="21" max="21" width="12.25390625" style="0" bestFit="1" customWidth="1"/>
    <col min="22" max="22" width="14.375" style="0" bestFit="1" customWidth="1"/>
    <col min="23" max="23" width="9.25390625" style="56" bestFit="1" customWidth="1"/>
    <col min="25" max="25" width="14.375" style="0" bestFit="1" customWidth="1"/>
    <col min="26" max="26" width="10.25390625" style="0" bestFit="1" customWidth="1"/>
    <col min="27" max="27" width="15.50390625" style="0" bestFit="1" customWidth="1"/>
    <col min="28" max="28" width="15.375" style="0" bestFit="1" customWidth="1"/>
    <col min="29" max="29" width="11.125" style="0" customWidth="1"/>
    <col min="30" max="30" width="11.625" style="0" customWidth="1"/>
  </cols>
  <sheetData>
    <row r="1" spans="1:24" ht="13.5">
      <c r="A1" s="8" t="s">
        <v>10</v>
      </c>
      <c r="U1" s="124"/>
      <c r="V1" s="124"/>
      <c r="W1" s="124"/>
      <c r="X1" s="124"/>
    </row>
    <row r="2" spans="1:30" ht="14.25" thickBot="1">
      <c r="A2" s="8"/>
      <c r="X2" t="s">
        <v>19</v>
      </c>
      <c r="Y2" t="s">
        <v>30</v>
      </c>
      <c r="Z2" t="s">
        <v>30</v>
      </c>
      <c r="AC2" t="s">
        <v>54</v>
      </c>
      <c r="AD2" t="s">
        <v>54</v>
      </c>
    </row>
    <row r="3" spans="1:25" s="1" customFormat="1" ht="14.25" customHeight="1" hidden="1" thickBot="1">
      <c r="A3" s="133"/>
      <c r="B3" s="134">
        <v>39448</v>
      </c>
      <c r="C3" s="135" t="s">
        <v>6</v>
      </c>
      <c r="D3" s="136" t="s">
        <v>7</v>
      </c>
      <c r="E3" s="133" t="s">
        <v>13</v>
      </c>
      <c r="F3" s="136" t="s">
        <v>14</v>
      </c>
      <c r="G3" s="135" t="s">
        <v>15</v>
      </c>
      <c r="H3" s="136" t="s">
        <v>0</v>
      </c>
      <c r="I3" s="135" t="s">
        <v>1</v>
      </c>
      <c r="J3" s="136" t="s">
        <v>2</v>
      </c>
      <c r="K3" s="135" t="s">
        <v>3</v>
      </c>
      <c r="L3" s="136" t="s">
        <v>4</v>
      </c>
      <c r="M3" s="136" t="s">
        <v>5</v>
      </c>
      <c r="N3" s="135" t="s">
        <v>38</v>
      </c>
      <c r="O3" s="136" t="s">
        <v>26</v>
      </c>
      <c r="P3" s="137" t="s">
        <v>27</v>
      </c>
      <c r="Q3" s="138" t="s">
        <v>39</v>
      </c>
      <c r="R3" s="19" t="s">
        <v>29</v>
      </c>
      <c r="S3" s="125"/>
      <c r="T3" s="125"/>
      <c r="U3" s="125"/>
      <c r="V3" s="126"/>
      <c r="W3" s="125"/>
      <c r="X3" s="126"/>
      <c r="Y3" s="1" t="s">
        <v>45</v>
      </c>
    </row>
    <row r="4" spans="1:25" ht="13.5" customHeight="1" hidden="1">
      <c r="A4" s="3" t="s">
        <v>22</v>
      </c>
      <c r="B4" s="25">
        <v>108787</v>
      </c>
      <c r="C4" s="25">
        <v>147820</v>
      </c>
      <c r="D4" s="40">
        <v>202516</v>
      </c>
      <c r="E4" s="68">
        <v>114735</v>
      </c>
      <c r="F4" s="40">
        <v>107147</v>
      </c>
      <c r="G4" s="40">
        <v>127047</v>
      </c>
      <c r="H4" s="40">
        <v>141535</v>
      </c>
      <c r="I4" s="40">
        <v>84557</v>
      </c>
      <c r="J4" s="40">
        <v>130182</v>
      </c>
      <c r="K4" s="40">
        <v>119999</v>
      </c>
      <c r="L4" s="40">
        <v>108484</v>
      </c>
      <c r="M4" s="40">
        <v>77234</v>
      </c>
      <c r="N4" s="25">
        <v>83311</v>
      </c>
      <c r="O4" s="40">
        <v>99816</v>
      </c>
      <c r="P4" s="26">
        <v>137427</v>
      </c>
      <c r="Q4" s="27">
        <f>SUM(B4:M4)</f>
        <v>1470043</v>
      </c>
      <c r="R4" s="27">
        <f>SUM(E4:P4)</f>
        <v>1331474</v>
      </c>
      <c r="S4" s="127"/>
      <c r="T4" s="127"/>
      <c r="U4" s="127"/>
      <c r="V4" s="128"/>
      <c r="W4" s="127"/>
      <c r="X4" s="124"/>
      <c r="Y4" s="131">
        <f>SUM(E4:M4)+SUM(B10:D10)</f>
        <v>1331474</v>
      </c>
    </row>
    <row r="5" spans="1:25" ht="13.5" customHeight="1" hidden="1">
      <c r="A5" s="2" t="s">
        <v>23</v>
      </c>
      <c r="B5" s="28">
        <v>46286</v>
      </c>
      <c r="C5" s="28">
        <v>62014</v>
      </c>
      <c r="D5" s="41">
        <v>83968</v>
      </c>
      <c r="E5" s="69">
        <v>47967</v>
      </c>
      <c r="F5" s="41">
        <v>49627</v>
      </c>
      <c r="G5" s="41">
        <v>57927</v>
      </c>
      <c r="H5" s="41">
        <v>52969</v>
      </c>
      <c r="I5" s="41">
        <v>39202</v>
      </c>
      <c r="J5" s="41">
        <v>55803</v>
      </c>
      <c r="K5" s="41">
        <v>55128</v>
      </c>
      <c r="L5" s="41">
        <v>51676</v>
      </c>
      <c r="M5" s="41">
        <v>39920</v>
      </c>
      <c r="N5" s="28">
        <v>45507</v>
      </c>
      <c r="O5" s="41">
        <v>57627</v>
      </c>
      <c r="P5" s="29">
        <v>73225</v>
      </c>
      <c r="Q5" s="30">
        <f>SUM(B5:M5)</f>
        <v>642487</v>
      </c>
      <c r="R5" s="30">
        <f>SUM(E5:P5)</f>
        <v>626578</v>
      </c>
      <c r="S5" s="127"/>
      <c r="T5" s="127"/>
      <c r="U5" s="127"/>
      <c r="V5" s="128"/>
      <c r="W5" s="127"/>
      <c r="X5" s="124"/>
      <c r="Y5" s="131">
        <f>SUM(E5:M5)+SUM(B11:D11)</f>
        <v>626578</v>
      </c>
    </row>
    <row r="6" spans="1:25" ht="14.25" customHeight="1" hidden="1" thickBot="1">
      <c r="A6" s="10" t="s">
        <v>8</v>
      </c>
      <c r="B6" s="31">
        <v>2696</v>
      </c>
      <c r="C6" s="31">
        <v>3548</v>
      </c>
      <c r="D6" s="42">
        <v>7068</v>
      </c>
      <c r="E6" s="70">
        <v>2322</v>
      </c>
      <c r="F6" s="42">
        <v>2586</v>
      </c>
      <c r="G6" s="42">
        <v>3471</v>
      </c>
      <c r="H6" s="42">
        <v>3037</v>
      </c>
      <c r="I6" s="42">
        <v>2989</v>
      </c>
      <c r="J6" s="42">
        <v>4805</v>
      </c>
      <c r="K6" s="42">
        <v>2579</v>
      </c>
      <c r="L6" s="42">
        <v>2902</v>
      </c>
      <c r="M6" s="42">
        <v>2664</v>
      </c>
      <c r="N6" s="31">
        <v>1963</v>
      </c>
      <c r="O6" s="42">
        <v>2136</v>
      </c>
      <c r="P6" s="32">
        <v>3342</v>
      </c>
      <c r="Q6" s="33">
        <f>SUM(B6:M6)</f>
        <v>40667</v>
      </c>
      <c r="R6" s="33">
        <f>SUM(E6:P6)</f>
        <v>34796</v>
      </c>
      <c r="S6" s="127"/>
      <c r="T6" s="127"/>
      <c r="U6" s="127"/>
      <c r="V6" s="128"/>
      <c r="W6" s="127"/>
      <c r="X6" s="124"/>
      <c r="Y6" s="131">
        <f>SUM(E6:M6)+SUM(B12:D12)</f>
        <v>34796</v>
      </c>
    </row>
    <row r="7" spans="1:25" s="8" customFormat="1" ht="13.5" hidden="1">
      <c r="A7" s="51" t="s">
        <v>18</v>
      </c>
      <c r="B7" s="52">
        <f aca="true" t="shared" si="0" ref="B7:P7">B4+B5+B6</f>
        <v>157769</v>
      </c>
      <c r="C7" s="52">
        <f t="shared" si="0"/>
        <v>213382</v>
      </c>
      <c r="D7" s="53">
        <f t="shared" si="0"/>
        <v>293552</v>
      </c>
      <c r="E7" s="71">
        <f t="shared" si="0"/>
        <v>165024</v>
      </c>
      <c r="F7" s="53">
        <f t="shared" si="0"/>
        <v>159360</v>
      </c>
      <c r="G7" s="53">
        <f t="shared" si="0"/>
        <v>188445</v>
      </c>
      <c r="H7" s="53">
        <f t="shared" si="0"/>
        <v>197541</v>
      </c>
      <c r="I7" s="53">
        <f t="shared" si="0"/>
        <v>126748</v>
      </c>
      <c r="J7" s="53">
        <f t="shared" si="0"/>
        <v>190790</v>
      </c>
      <c r="K7" s="53">
        <f t="shared" si="0"/>
        <v>177706</v>
      </c>
      <c r="L7" s="53">
        <f t="shared" si="0"/>
        <v>163062</v>
      </c>
      <c r="M7" s="53">
        <f t="shared" si="0"/>
        <v>119818</v>
      </c>
      <c r="N7" s="52">
        <f t="shared" si="0"/>
        <v>130781</v>
      </c>
      <c r="O7" s="53">
        <f t="shared" si="0"/>
        <v>159579</v>
      </c>
      <c r="P7" s="72">
        <f t="shared" si="0"/>
        <v>213994</v>
      </c>
      <c r="Q7" s="54">
        <f>SUM(B7:M7)</f>
        <v>2153197</v>
      </c>
      <c r="R7" s="54">
        <f>SUM(R4:R6)</f>
        <v>1992848</v>
      </c>
      <c r="S7" s="129"/>
      <c r="T7" s="129"/>
      <c r="U7" s="129"/>
      <c r="V7" s="128"/>
      <c r="W7" s="129"/>
      <c r="X7" s="130"/>
      <c r="Y7" s="131">
        <f>SUM(E7:M7)+SUM(B13:D13)</f>
        <v>1992848</v>
      </c>
    </row>
    <row r="8" spans="24:30" ht="14.25" hidden="1" thickBot="1">
      <c r="X8" t="s">
        <v>19</v>
      </c>
      <c r="Y8" t="s">
        <v>30</v>
      </c>
      <c r="Z8" t="s">
        <v>30</v>
      </c>
      <c r="AC8" t="s">
        <v>54</v>
      </c>
      <c r="AD8" t="s">
        <v>54</v>
      </c>
    </row>
    <row r="9" spans="1:30" s="1" customFormat="1" ht="14.25" hidden="1" thickBot="1">
      <c r="A9" s="133"/>
      <c r="B9" s="134">
        <v>39814</v>
      </c>
      <c r="C9" s="135" t="s">
        <v>26</v>
      </c>
      <c r="D9" s="136" t="s">
        <v>27</v>
      </c>
      <c r="E9" s="133" t="s">
        <v>13</v>
      </c>
      <c r="F9" s="136" t="s">
        <v>14</v>
      </c>
      <c r="G9" s="135" t="s">
        <v>15</v>
      </c>
      <c r="H9" s="136" t="s">
        <v>0</v>
      </c>
      <c r="I9" s="135" t="s">
        <v>1</v>
      </c>
      <c r="J9" s="136" t="s">
        <v>2</v>
      </c>
      <c r="K9" s="135" t="s">
        <v>3</v>
      </c>
      <c r="L9" s="136" t="s">
        <v>4</v>
      </c>
      <c r="M9" s="136" t="s">
        <v>5</v>
      </c>
      <c r="N9" s="135" t="s">
        <v>37</v>
      </c>
      <c r="O9" s="136" t="s">
        <v>26</v>
      </c>
      <c r="P9" s="137" t="s">
        <v>27</v>
      </c>
      <c r="Q9" s="138" t="s">
        <v>31</v>
      </c>
      <c r="R9" s="81" t="s">
        <v>29</v>
      </c>
      <c r="S9" s="125"/>
      <c r="T9" s="125"/>
      <c r="U9" s="60"/>
      <c r="V9" s="60"/>
      <c r="W9" s="57" t="s">
        <v>19</v>
      </c>
      <c r="X9" s="60" t="s">
        <v>12</v>
      </c>
      <c r="Y9" s="60" t="s">
        <v>44</v>
      </c>
      <c r="Z9" s="1" t="s">
        <v>12</v>
      </c>
      <c r="AC9" s="1" t="s">
        <v>44</v>
      </c>
      <c r="AD9" s="1" t="s">
        <v>12</v>
      </c>
    </row>
    <row r="10" spans="1:25" ht="13.5" hidden="1">
      <c r="A10" s="3" t="s">
        <v>22</v>
      </c>
      <c r="B10" s="25">
        <v>83311</v>
      </c>
      <c r="C10" s="25">
        <v>99816</v>
      </c>
      <c r="D10" s="40">
        <v>137427</v>
      </c>
      <c r="E10" s="68">
        <v>77634</v>
      </c>
      <c r="F10" s="40">
        <v>82394</v>
      </c>
      <c r="G10" s="40">
        <v>112591</v>
      </c>
      <c r="H10" s="40">
        <v>137523</v>
      </c>
      <c r="I10" s="40">
        <v>92621</v>
      </c>
      <c r="J10" s="40">
        <v>142892</v>
      </c>
      <c r="K10" s="40">
        <v>137700</v>
      </c>
      <c r="L10" s="40">
        <v>152189</v>
      </c>
      <c r="M10" s="40">
        <v>119411</v>
      </c>
      <c r="N10" s="93"/>
      <c r="O10" s="94"/>
      <c r="P10" s="95"/>
      <c r="Q10" s="27">
        <f>SUM(B10:M10)</f>
        <v>1375509</v>
      </c>
      <c r="R10" s="82">
        <f>SUM(E10:P10)</f>
        <v>1054955</v>
      </c>
      <c r="S10" s="127"/>
      <c r="T10" s="127"/>
      <c r="U10" s="61"/>
      <c r="V10" s="61"/>
      <c r="W10" s="58">
        <f>SUM(B10:K10)</f>
        <v>1103909</v>
      </c>
      <c r="X10" s="61"/>
      <c r="Y10" s="61"/>
    </row>
    <row r="11" spans="1:25" ht="13.5" hidden="1">
      <c r="A11" s="2" t="s">
        <v>23</v>
      </c>
      <c r="B11" s="28">
        <v>45507</v>
      </c>
      <c r="C11" s="28">
        <v>57627</v>
      </c>
      <c r="D11" s="41">
        <v>73225</v>
      </c>
      <c r="E11" s="69">
        <v>41683</v>
      </c>
      <c r="F11" s="41">
        <v>41710</v>
      </c>
      <c r="G11" s="41">
        <v>50416</v>
      </c>
      <c r="H11" s="41">
        <v>50219</v>
      </c>
      <c r="I11" s="41">
        <v>38202</v>
      </c>
      <c r="J11" s="41">
        <v>57217</v>
      </c>
      <c r="K11" s="41">
        <v>50062</v>
      </c>
      <c r="L11" s="41">
        <v>51019</v>
      </c>
      <c r="M11" s="41">
        <v>39342</v>
      </c>
      <c r="N11" s="96"/>
      <c r="O11" s="97"/>
      <c r="P11" s="98"/>
      <c r="Q11" s="30">
        <f>SUM(B11:M11)</f>
        <v>596229</v>
      </c>
      <c r="R11" s="83">
        <f>SUM(E11:P11)</f>
        <v>419870</v>
      </c>
      <c r="S11" s="127"/>
      <c r="T11" s="127"/>
      <c r="U11" s="61"/>
      <c r="V11" s="61"/>
      <c r="W11" s="58">
        <f>SUM(B11:K11)</f>
        <v>505868</v>
      </c>
      <c r="X11" s="61"/>
      <c r="Y11" s="61"/>
    </row>
    <row r="12" spans="1:25" ht="14.25" hidden="1" thickBot="1">
      <c r="A12" s="10" t="s">
        <v>8</v>
      </c>
      <c r="B12" s="31">
        <v>1963</v>
      </c>
      <c r="C12" s="31">
        <v>2136</v>
      </c>
      <c r="D12" s="42">
        <v>3342</v>
      </c>
      <c r="E12" s="70">
        <v>1291</v>
      </c>
      <c r="F12" s="42">
        <v>1134</v>
      </c>
      <c r="G12" s="42">
        <v>1727</v>
      </c>
      <c r="H12" s="42">
        <v>1626</v>
      </c>
      <c r="I12" s="42">
        <v>1673</v>
      </c>
      <c r="J12" s="42">
        <v>3122</v>
      </c>
      <c r="K12" s="42">
        <v>1762</v>
      </c>
      <c r="L12" s="42">
        <v>2718</v>
      </c>
      <c r="M12" s="42">
        <v>1942</v>
      </c>
      <c r="N12" s="99"/>
      <c r="O12" s="100"/>
      <c r="P12" s="101"/>
      <c r="Q12" s="33">
        <f>SUM(B12:M12)</f>
        <v>24436</v>
      </c>
      <c r="R12" s="84">
        <f>SUM(E12:P12)</f>
        <v>16995</v>
      </c>
      <c r="S12" s="127"/>
      <c r="T12" s="127"/>
      <c r="U12" s="61"/>
      <c r="V12" s="61"/>
      <c r="W12" s="58">
        <f>SUM(B12:K12)</f>
        <v>19776</v>
      </c>
      <c r="X12" s="61"/>
      <c r="Y12" s="61"/>
    </row>
    <row r="13" spans="1:25" s="8" customFormat="1" ht="15" hidden="1" thickBot="1" thickTop="1">
      <c r="A13" s="51" t="s">
        <v>18</v>
      </c>
      <c r="B13" s="52">
        <f aca="true" t="shared" si="1" ref="B13:P13">B10+B11+B12</f>
        <v>130781</v>
      </c>
      <c r="C13" s="52">
        <f t="shared" si="1"/>
        <v>159579</v>
      </c>
      <c r="D13" s="53">
        <f t="shared" si="1"/>
        <v>213994</v>
      </c>
      <c r="E13" s="71">
        <f t="shared" si="1"/>
        <v>120608</v>
      </c>
      <c r="F13" s="53">
        <f t="shared" si="1"/>
        <v>125238</v>
      </c>
      <c r="G13" s="53">
        <f t="shared" si="1"/>
        <v>164734</v>
      </c>
      <c r="H13" s="53">
        <f t="shared" si="1"/>
        <v>189368</v>
      </c>
      <c r="I13" s="53">
        <f t="shared" si="1"/>
        <v>132496</v>
      </c>
      <c r="J13" s="53">
        <f t="shared" si="1"/>
        <v>203231</v>
      </c>
      <c r="K13" s="53">
        <f t="shared" si="1"/>
        <v>189524</v>
      </c>
      <c r="L13" s="53">
        <f t="shared" si="1"/>
        <v>205926</v>
      </c>
      <c r="M13" s="53">
        <f t="shared" si="1"/>
        <v>160695</v>
      </c>
      <c r="N13" s="102">
        <f t="shared" si="1"/>
        <v>0</v>
      </c>
      <c r="O13" s="103">
        <f t="shared" si="1"/>
        <v>0</v>
      </c>
      <c r="P13" s="104">
        <f t="shared" si="1"/>
        <v>0</v>
      </c>
      <c r="Q13" s="54">
        <f>SUM(B13:M13)</f>
        <v>1996174</v>
      </c>
      <c r="R13" s="85">
        <f>SUM(R10:R12)</f>
        <v>1491820</v>
      </c>
      <c r="S13" s="129"/>
      <c r="T13" s="129"/>
      <c r="U13" s="62"/>
      <c r="V13" s="62"/>
      <c r="W13" s="58">
        <f>SUM(B13:K13)</f>
        <v>1629553</v>
      </c>
      <c r="X13" s="62"/>
      <c r="Y13" s="62"/>
    </row>
    <row r="14" spans="1:28" ht="14.25" thickBot="1">
      <c r="A14" s="139"/>
      <c r="B14" s="134">
        <v>40179</v>
      </c>
      <c r="C14" s="135" t="s">
        <v>6</v>
      </c>
      <c r="D14" s="136" t="s">
        <v>7</v>
      </c>
      <c r="E14" s="133" t="s">
        <v>13</v>
      </c>
      <c r="F14" s="136" t="s">
        <v>14</v>
      </c>
      <c r="G14" s="135" t="s">
        <v>15</v>
      </c>
      <c r="H14" s="136" t="s">
        <v>0</v>
      </c>
      <c r="I14" s="135" t="s">
        <v>1</v>
      </c>
      <c r="J14" s="136" t="s">
        <v>2</v>
      </c>
      <c r="K14" s="135" t="s">
        <v>3</v>
      </c>
      <c r="L14" s="136" t="s">
        <v>4</v>
      </c>
      <c r="M14" s="136" t="s">
        <v>5</v>
      </c>
      <c r="N14" s="135" t="s">
        <v>34</v>
      </c>
      <c r="O14" s="136" t="s">
        <v>26</v>
      </c>
      <c r="P14" s="137" t="s">
        <v>27</v>
      </c>
      <c r="Q14" s="138" t="s">
        <v>17</v>
      </c>
      <c r="R14" s="81" t="s">
        <v>30</v>
      </c>
      <c r="S14" s="125"/>
      <c r="T14" s="125"/>
      <c r="W14" s="58"/>
      <c r="X14" s="60"/>
      <c r="Y14" s="60"/>
      <c r="AA14" s="155" t="s">
        <v>61</v>
      </c>
      <c r="AB14" s="155"/>
    </row>
    <row r="15" spans="1:30" ht="16.5" customHeight="1">
      <c r="A15" s="3" t="s">
        <v>32</v>
      </c>
      <c r="B15" s="34">
        <v>121043</v>
      </c>
      <c r="C15" s="34">
        <v>149604</v>
      </c>
      <c r="D15" s="44">
        <v>209510</v>
      </c>
      <c r="E15" s="73">
        <v>116749</v>
      </c>
      <c r="F15" s="44">
        <v>114146</v>
      </c>
      <c r="G15" s="44">
        <v>142445</v>
      </c>
      <c r="H15" s="44">
        <v>164158</v>
      </c>
      <c r="I15" s="44">
        <v>132556</v>
      </c>
      <c r="J15" s="44">
        <v>133843</v>
      </c>
      <c r="K15" s="44">
        <v>103672</v>
      </c>
      <c r="L15" s="44">
        <v>98903</v>
      </c>
      <c r="M15" s="44">
        <v>79528</v>
      </c>
      <c r="N15" s="105"/>
      <c r="O15" s="106"/>
      <c r="P15" s="107"/>
      <c r="Q15" s="21">
        <f>SUM(B15:M15)</f>
        <v>1566157</v>
      </c>
      <c r="R15" s="86">
        <f>SUM(E15:P15)</f>
        <v>1086000</v>
      </c>
      <c r="S15" s="157"/>
      <c r="T15" s="157"/>
      <c r="U15" s="63"/>
      <c r="V15" s="63"/>
      <c r="W15" s="58">
        <f>SUM(B15:K15)</f>
        <v>1387726</v>
      </c>
      <c r="X15" s="63">
        <f>W15/W10*100</f>
        <v>125.71018082106407</v>
      </c>
      <c r="Y15" s="123">
        <f>SUM(E10:M10)+SUM(B15:D15)</f>
        <v>1535112</v>
      </c>
      <c r="Z15" s="132">
        <f>Y15/Y4*100</f>
        <v>115.29417773084568</v>
      </c>
      <c r="AA15" s="156">
        <f>SUM(E10:M10)+B15+C15+D15</f>
        <v>1535112</v>
      </c>
      <c r="AB15" s="132"/>
      <c r="AC15" s="131">
        <f>SUM(E15:J15)</f>
        <v>803897</v>
      </c>
      <c r="AD15" s="132">
        <f>AC15/SUM(E10:J10)*100</f>
        <v>124.5087546754846</v>
      </c>
    </row>
    <row r="16" spans="1:30" ht="16.5" customHeight="1">
      <c r="A16" s="2" t="s">
        <v>33</v>
      </c>
      <c r="B16" s="35">
        <v>45135</v>
      </c>
      <c r="C16" s="35">
        <v>58911</v>
      </c>
      <c r="D16" s="45">
        <v>79396</v>
      </c>
      <c r="E16" s="74">
        <v>44179</v>
      </c>
      <c r="F16" s="45">
        <v>44075</v>
      </c>
      <c r="G16" s="45">
        <v>55468</v>
      </c>
      <c r="H16" s="45">
        <v>53462</v>
      </c>
      <c r="I16" s="45">
        <v>46758</v>
      </c>
      <c r="J16" s="45">
        <v>61434</v>
      </c>
      <c r="K16" s="45">
        <v>40449</v>
      </c>
      <c r="L16" s="45">
        <v>40582</v>
      </c>
      <c r="M16" s="45">
        <v>38679</v>
      </c>
      <c r="N16" s="108"/>
      <c r="O16" s="109"/>
      <c r="P16" s="110"/>
      <c r="Q16" s="22">
        <f>SUM(B16:M16)</f>
        <v>608528</v>
      </c>
      <c r="R16" s="87">
        <f>SUM(E16:P16)</f>
        <v>425086</v>
      </c>
      <c r="S16" s="157"/>
      <c r="T16" s="157"/>
      <c r="U16" s="63"/>
      <c r="V16" s="63"/>
      <c r="W16" s="58">
        <f>SUM(B16:K16)</f>
        <v>529267</v>
      </c>
      <c r="X16" s="63">
        <f>W16/W11*100</f>
        <v>104.62551495647085</v>
      </c>
      <c r="Y16" s="123">
        <f>SUM(E11:M11)+SUM(B16:D16)</f>
        <v>603312</v>
      </c>
      <c r="Z16" s="132">
        <f>Y16/Y5*100</f>
        <v>96.28681504936337</v>
      </c>
      <c r="AA16" s="156">
        <f>SUM(E11:M11)+B16+C16+D16</f>
        <v>603312</v>
      </c>
      <c r="AB16" s="132"/>
      <c r="AC16" s="131">
        <f>SUM(E16:J16)</f>
        <v>305376</v>
      </c>
      <c r="AD16" s="132">
        <f>AC16/SUM(E11:J11)*100</f>
        <v>109.27868254087538</v>
      </c>
    </row>
    <row r="17" spans="1:30" ht="16.5" customHeight="1" thickBot="1">
      <c r="A17" s="10" t="s">
        <v>8</v>
      </c>
      <c r="B17" s="36">
        <v>1909</v>
      </c>
      <c r="C17" s="36">
        <v>2252</v>
      </c>
      <c r="D17" s="46">
        <v>4747</v>
      </c>
      <c r="E17" s="75">
        <v>1643</v>
      </c>
      <c r="F17" s="46">
        <v>1878</v>
      </c>
      <c r="G17" s="46">
        <v>2599</v>
      </c>
      <c r="H17" s="46">
        <v>2215</v>
      </c>
      <c r="I17" s="46">
        <v>2228</v>
      </c>
      <c r="J17" s="46">
        <v>2978</v>
      </c>
      <c r="K17" s="46">
        <v>1628</v>
      </c>
      <c r="L17" s="46">
        <v>2540</v>
      </c>
      <c r="M17" s="46">
        <v>2547</v>
      </c>
      <c r="N17" s="111"/>
      <c r="O17" s="112"/>
      <c r="P17" s="113"/>
      <c r="Q17" s="23">
        <f>SUM(B17:M17)</f>
        <v>29164</v>
      </c>
      <c r="R17" s="88">
        <f>SUM(E17:P17)</f>
        <v>20256</v>
      </c>
      <c r="S17" s="157"/>
      <c r="T17" s="157"/>
      <c r="U17" s="63"/>
      <c r="V17" s="63"/>
      <c r="W17" s="58">
        <f>SUM(B17:K17)</f>
        <v>24077</v>
      </c>
      <c r="X17" s="63">
        <f>W17/W12*100</f>
        <v>121.74858414239482</v>
      </c>
      <c r="Y17" s="123">
        <f>SUM(E12:M12)+SUM(B17:D17)</f>
        <v>25903</v>
      </c>
      <c r="Z17" s="132">
        <f>Y17/Y6*100</f>
        <v>74.44246465110932</v>
      </c>
      <c r="AA17" s="156">
        <f>SUM(E12:M12)+B17+C17+D17</f>
        <v>25903</v>
      </c>
      <c r="AB17" s="132"/>
      <c r="AC17" s="131">
        <f>SUM(E17:J17)</f>
        <v>13541</v>
      </c>
      <c r="AD17" s="132">
        <f>AC17/SUM(E12:J12)*100</f>
        <v>128.07150288470632</v>
      </c>
    </row>
    <row r="18" spans="1:30" s="8" customFormat="1" ht="16.5" customHeight="1" thickBot="1" thickTop="1">
      <c r="A18" s="11" t="s">
        <v>16</v>
      </c>
      <c r="B18" s="13">
        <f aca="true" t="shared" si="2" ref="B18:P18">B15+B16+B17</f>
        <v>168087</v>
      </c>
      <c r="C18" s="13">
        <f t="shared" si="2"/>
        <v>210767</v>
      </c>
      <c r="D18" s="47">
        <f t="shared" si="2"/>
        <v>293653</v>
      </c>
      <c r="E18" s="76">
        <f t="shared" si="2"/>
        <v>162571</v>
      </c>
      <c r="F18" s="47">
        <f t="shared" si="2"/>
        <v>160099</v>
      </c>
      <c r="G18" s="47">
        <f t="shared" si="2"/>
        <v>200512</v>
      </c>
      <c r="H18" s="47">
        <f t="shared" si="2"/>
        <v>219835</v>
      </c>
      <c r="I18" s="47">
        <f t="shared" si="2"/>
        <v>181542</v>
      </c>
      <c r="J18" s="47">
        <f t="shared" si="2"/>
        <v>198255</v>
      </c>
      <c r="K18" s="47">
        <f t="shared" si="2"/>
        <v>145749</v>
      </c>
      <c r="L18" s="47">
        <f t="shared" si="2"/>
        <v>142025</v>
      </c>
      <c r="M18" s="47">
        <f t="shared" si="2"/>
        <v>120754</v>
      </c>
      <c r="N18" s="114">
        <f t="shared" si="2"/>
        <v>0</v>
      </c>
      <c r="O18" s="115">
        <f t="shared" si="2"/>
        <v>0</v>
      </c>
      <c r="P18" s="116">
        <f t="shared" si="2"/>
        <v>0</v>
      </c>
      <c r="Q18" s="24">
        <f>SUM(B18:M18)</f>
        <v>2203849</v>
      </c>
      <c r="R18" s="89">
        <f>SUM(R15:R17)</f>
        <v>1531342</v>
      </c>
      <c r="S18" s="158"/>
      <c r="T18" s="158"/>
      <c r="U18" s="63"/>
      <c r="V18" s="63"/>
      <c r="W18" s="58">
        <f>SUM(B18:K18)</f>
        <v>1941070</v>
      </c>
      <c r="X18" s="63">
        <f>W18/W13*100</f>
        <v>119.11671482915867</v>
      </c>
      <c r="Y18" s="123">
        <f>SUM(E13:M13)+SUM(B18:D18)</f>
        <v>2164327</v>
      </c>
      <c r="Z18" s="132">
        <f>Y18/Y7*100</f>
        <v>108.60472048043806</v>
      </c>
      <c r="AA18" s="156">
        <f>SUM(E13:M13)+B18+C18+D18</f>
        <v>2164327</v>
      </c>
      <c r="AB18" s="132"/>
      <c r="AC18" s="131">
        <f>SUM(E18:J18)</f>
        <v>1122814</v>
      </c>
      <c r="AD18" s="132">
        <f>AC18/SUM(E13:J13)*100</f>
        <v>120.00042749886445</v>
      </c>
    </row>
    <row r="19" spans="1:30" ht="14.25" thickBot="1">
      <c r="A19" s="139"/>
      <c r="B19" s="134">
        <v>40544</v>
      </c>
      <c r="C19" s="135" t="s">
        <v>6</v>
      </c>
      <c r="D19" s="136" t="s">
        <v>7</v>
      </c>
      <c r="E19" s="133" t="s">
        <v>13</v>
      </c>
      <c r="F19" s="136" t="s">
        <v>14</v>
      </c>
      <c r="G19" s="135" t="s">
        <v>15</v>
      </c>
      <c r="H19" s="136" t="s">
        <v>0</v>
      </c>
      <c r="I19" s="135" t="s">
        <v>1</v>
      </c>
      <c r="J19" s="136" t="s">
        <v>2</v>
      </c>
      <c r="K19" s="135" t="s">
        <v>3</v>
      </c>
      <c r="L19" s="136" t="s">
        <v>4</v>
      </c>
      <c r="M19" s="136" t="s">
        <v>5</v>
      </c>
      <c r="N19" s="135" t="s">
        <v>34</v>
      </c>
      <c r="O19" s="136" t="s">
        <v>26</v>
      </c>
      <c r="P19" s="137" t="s">
        <v>27</v>
      </c>
      <c r="Q19" s="138" t="s">
        <v>17</v>
      </c>
      <c r="R19" s="81" t="s">
        <v>30</v>
      </c>
      <c r="S19" t="s">
        <v>62</v>
      </c>
      <c r="T19" t="s">
        <v>63</v>
      </c>
      <c r="U19" t="s">
        <v>58</v>
      </c>
      <c r="V19" t="s">
        <v>59</v>
      </c>
      <c r="W19" s="58"/>
      <c r="X19" s="60"/>
      <c r="Y19" s="60"/>
      <c r="AA19" s="155" t="s">
        <v>60</v>
      </c>
      <c r="AB19" s="155" t="s">
        <v>57</v>
      </c>
      <c r="AC19" t="s">
        <v>54</v>
      </c>
      <c r="AD19" t="s">
        <v>54</v>
      </c>
    </row>
    <row r="20" spans="1:30" ht="16.5" customHeight="1">
      <c r="A20" s="3" t="s">
        <v>32</v>
      </c>
      <c r="B20" s="34">
        <v>87399</v>
      </c>
      <c r="C20" s="34">
        <v>118546</v>
      </c>
      <c r="D20" s="44">
        <v>115196</v>
      </c>
      <c r="E20" s="73">
        <v>37332</v>
      </c>
      <c r="F20" s="44">
        <v>50597</v>
      </c>
      <c r="G20" s="44">
        <v>91568</v>
      </c>
      <c r="H20" s="44">
        <v>106412</v>
      </c>
      <c r="I20" s="44">
        <v>102443</v>
      </c>
      <c r="J20" s="44">
        <v>137174</v>
      </c>
      <c r="K20" s="44">
        <v>128485</v>
      </c>
      <c r="L20" s="44">
        <v>126282</v>
      </c>
      <c r="M20" s="44">
        <v>99542</v>
      </c>
      <c r="N20" s="105"/>
      <c r="O20" s="106"/>
      <c r="P20" s="107"/>
      <c r="Q20" s="21">
        <f>SUM(B20:M20)</f>
        <v>1200976</v>
      </c>
      <c r="R20" s="86">
        <f>SUM(E20:P20)</f>
        <v>879835</v>
      </c>
      <c r="S20" s="159">
        <f>M20/M15*100</f>
        <v>125.16597927773864</v>
      </c>
      <c r="T20" s="63">
        <f>Q20/SUM(B15:M15)*100</f>
        <v>76.68298899791017</v>
      </c>
      <c r="U20" s="63">
        <f>D20/D15*100</f>
        <v>54.98353300558446</v>
      </c>
      <c r="V20" s="63">
        <f>Q20/SUM(B15:D15)*100</f>
        <v>250.1215227519332</v>
      </c>
      <c r="W20" s="58">
        <f>SUM(B20:K20)</f>
        <v>975152</v>
      </c>
      <c r="X20" s="63">
        <f>W20/W15*100</f>
        <v>70.26977948096382</v>
      </c>
      <c r="Y20" s="123">
        <f>SUM(E15:M15)+SUM(B20:D20)</f>
        <v>1407141</v>
      </c>
      <c r="Z20" s="132" t="e">
        <f>Y20/Y9*100</f>
        <v>#VALUE!</v>
      </c>
      <c r="AA20" s="156">
        <f>SUM(E15:M15)+B20+C20+D20</f>
        <v>1407141</v>
      </c>
      <c r="AB20" s="132">
        <f>AA20/AA15*100</f>
        <v>91.66373528446134</v>
      </c>
      <c r="AC20" s="131">
        <f>SUM(E20:J20)</f>
        <v>525526</v>
      </c>
      <c r="AD20" s="132">
        <f>AC20/SUM(E15:J15)*100</f>
        <v>65.37230515849667</v>
      </c>
    </row>
    <row r="21" spans="1:30" ht="16.5" customHeight="1">
      <c r="A21" s="2" t="s">
        <v>33</v>
      </c>
      <c r="B21" s="35">
        <v>42315</v>
      </c>
      <c r="C21" s="35">
        <v>51223</v>
      </c>
      <c r="D21" s="45">
        <v>54775</v>
      </c>
      <c r="E21" s="74">
        <v>24467</v>
      </c>
      <c r="F21" s="45">
        <v>32482</v>
      </c>
      <c r="G21" s="45">
        <v>47646</v>
      </c>
      <c r="H21" s="45">
        <v>48558</v>
      </c>
      <c r="I21" s="45">
        <v>41581</v>
      </c>
      <c r="J21" s="45">
        <v>52425</v>
      </c>
      <c r="K21" s="45">
        <v>52593</v>
      </c>
      <c r="L21" s="45">
        <v>52658</v>
      </c>
      <c r="M21" s="45">
        <v>47578</v>
      </c>
      <c r="N21" s="108"/>
      <c r="O21" s="109"/>
      <c r="P21" s="110"/>
      <c r="Q21" s="22">
        <f>SUM(B21:M21)</f>
        <v>548301</v>
      </c>
      <c r="R21" s="87">
        <f>SUM(E21:P21)</f>
        <v>399988</v>
      </c>
      <c r="S21" s="159">
        <f>M21/M16*100</f>
        <v>123.00731663176401</v>
      </c>
      <c r="T21" s="63">
        <f>Q21/SUM(B16:M16)*100</f>
        <v>90.10283832461283</v>
      </c>
      <c r="U21" s="63">
        <f>D21/D16*100</f>
        <v>68.98962164340773</v>
      </c>
      <c r="V21" s="63">
        <f>Q21/SUM(B16:D16)*100</f>
        <v>298.8961088518442</v>
      </c>
      <c r="W21" s="58">
        <f>SUM(B21:K21)</f>
        <v>448065</v>
      </c>
      <c r="X21" s="63">
        <f>W21/W16*100</f>
        <v>84.65764916384359</v>
      </c>
      <c r="Y21" s="123">
        <f>SUM(E16:M16)+SUM(B21:D21)</f>
        <v>573399</v>
      </c>
      <c r="Z21" s="132" t="e">
        <f>Y21/Y10*100</f>
        <v>#DIV/0!</v>
      </c>
      <c r="AA21" s="156">
        <f>SUM(E16:M16)+B21+C21+D21</f>
        <v>573399</v>
      </c>
      <c r="AB21" s="132">
        <f>AA21/AA16*100</f>
        <v>95.04186888376164</v>
      </c>
      <c r="AC21" s="131">
        <f>SUM(E21:J21)</f>
        <v>247159</v>
      </c>
      <c r="AD21" s="132">
        <f>AC21/SUM(E16:J16)*100</f>
        <v>80.93596091375878</v>
      </c>
    </row>
    <row r="22" spans="1:30" ht="16.5" customHeight="1" thickBot="1">
      <c r="A22" s="10" t="s">
        <v>8</v>
      </c>
      <c r="B22" s="36">
        <v>2032</v>
      </c>
      <c r="C22" s="36">
        <v>2609</v>
      </c>
      <c r="D22" s="46">
        <v>5111</v>
      </c>
      <c r="E22" s="75">
        <v>1166</v>
      </c>
      <c r="F22" s="46">
        <v>1078</v>
      </c>
      <c r="G22" s="46">
        <v>1712</v>
      </c>
      <c r="H22" s="46">
        <v>2650</v>
      </c>
      <c r="I22" s="46">
        <v>4061</v>
      </c>
      <c r="J22" s="46">
        <v>4514</v>
      </c>
      <c r="K22" s="46">
        <v>2794</v>
      </c>
      <c r="L22" s="46">
        <v>3071</v>
      </c>
      <c r="M22" s="46">
        <v>3446</v>
      </c>
      <c r="N22" s="111"/>
      <c r="O22" s="112"/>
      <c r="P22" s="113"/>
      <c r="Q22" s="23">
        <f>SUM(B22:M22)</f>
        <v>34244</v>
      </c>
      <c r="R22" s="88">
        <f>SUM(E22:P22)</f>
        <v>24492</v>
      </c>
      <c r="S22" s="159">
        <f>M22/M17*100</f>
        <v>135.29642716921867</v>
      </c>
      <c r="T22" s="63">
        <f>Q22/SUM(B17:M17)*100</f>
        <v>117.41873542723906</v>
      </c>
      <c r="U22" s="63">
        <f>D22/D17*100</f>
        <v>107.66800084263745</v>
      </c>
      <c r="V22" s="63">
        <f>Q22/SUM(B17:D17)*100</f>
        <v>384.4185002245173</v>
      </c>
      <c r="W22" s="58">
        <f>SUM(B22:K22)</f>
        <v>27727</v>
      </c>
      <c r="X22" s="63">
        <f>W22/W17*100</f>
        <v>115.15969597541222</v>
      </c>
      <c r="Y22" s="123">
        <f>SUM(E17:M17)+SUM(B22:D22)</f>
        <v>30008</v>
      </c>
      <c r="Z22" s="132" t="e">
        <f>Y22/Y11*100</f>
        <v>#DIV/0!</v>
      </c>
      <c r="AA22" s="156">
        <f>SUM(E17:M17)+B22+C22+D22</f>
        <v>30008</v>
      </c>
      <c r="AB22" s="132">
        <f>AA22/AA17*100</f>
        <v>115.84758522178898</v>
      </c>
      <c r="AC22" s="131">
        <f>SUM(E22:J22)</f>
        <v>15181</v>
      </c>
      <c r="AD22" s="132">
        <f>AC22/SUM(E17:J17)*100</f>
        <v>112.11136548260838</v>
      </c>
    </row>
    <row r="23" spans="1:30" s="8" customFormat="1" ht="16.5" customHeight="1" thickBot="1" thickTop="1">
      <c r="A23" s="11" t="s">
        <v>16</v>
      </c>
      <c r="B23" s="13">
        <f aca="true" t="shared" si="3" ref="B23:P23">B20+B21+B22</f>
        <v>131746</v>
      </c>
      <c r="C23" s="13">
        <f t="shared" si="3"/>
        <v>172378</v>
      </c>
      <c r="D23" s="47">
        <f t="shared" si="3"/>
        <v>175082</v>
      </c>
      <c r="E23" s="76">
        <f t="shared" si="3"/>
        <v>62965</v>
      </c>
      <c r="F23" s="47">
        <f t="shared" si="3"/>
        <v>84157</v>
      </c>
      <c r="G23" s="47">
        <f t="shared" si="3"/>
        <v>140926</v>
      </c>
      <c r="H23" s="47">
        <f t="shared" si="3"/>
        <v>157620</v>
      </c>
      <c r="I23" s="47">
        <f t="shared" si="3"/>
        <v>148085</v>
      </c>
      <c r="J23" s="47">
        <f t="shared" si="3"/>
        <v>194113</v>
      </c>
      <c r="K23" s="47">
        <f t="shared" si="3"/>
        <v>183872</v>
      </c>
      <c r="L23" s="47">
        <f t="shared" si="3"/>
        <v>182011</v>
      </c>
      <c r="M23" s="47">
        <f t="shared" si="3"/>
        <v>150566</v>
      </c>
      <c r="N23" s="114">
        <f t="shared" si="3"/>
        <v>0</v>
      </c>
      <c r="O23" s="115">
        <f t="shared" si="3"/>
        <v>0</v>
      </c>
      <c r="P23" s="116">
        <f t="shared" si="3"/>
        <v>0</v>
      </c>
      <c r="Q23" s="24">
        <f>SUM(B23:M23)</f>
        <v>1783521</v>
      </c>
      <c r="R23" s="89">
        <f>SUM(R20:R22)</f>
        <v>1304315</v>
      </c>
      <c r="S23" s="159">
        <f>M23/M18*100</f>
        <v>124.68820908624146</v>
      </c>
      <c r="T23" s="63">
        <f>Q23/SUM(B18:M18)*100</f>
        <v>80.92754993649747</v>
      </c>
      <c r="U23" s="63">
        <f>D23/D18*100</f>
        <v>59.62207094768315</v>
      </c>
      <c r="V23" s="63">
        <f>Q23/SUM(B18:D18)*100</f>
        <v>265.20482314682226</v>
      </c>
      <c r="W23" s="58">
        <f>SUM(B23:K23)</f>
        <v>1450944</v>
      </c>
      <c r="X23" s="63">
        <f>W23/W18*100</f>
        <v>74.74969990778281</v>
      </c>
      <c r="Y23" s="123">
        <f>SUM(E18:M18)+SUM(B23:D23)</f>
        <v>2010548</v>
      </c>
      <c r="Z23" s="132" t="e">
        <f>Y23/Y12*100</f>
        <v>#DIV/0!</v>
      </c>
      <c r="AA23" s="156">
        <f>SUM(E18:M18)+B23+C23+D23</f>
        <v>2010548</v>
      </c>
      <c r="AB23" s="132">
        <f>AA23/AA18*100</f>
        <v>92.894835207434</v>
      </c>
      <c r="AC23" s="131">
        <f>SUM(E23:J23)</f>
        <v>787866</v>
      </c>
      <c r="AD23" s="132">
        <f>AC23/SUM(E18:J18)*100</f>
        <v>70.16887926228209</v>
      </c>
    </row>
    <row r="24" spans="4:25" ht="6.75" customHeight="1"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117"/>
      <c r="O24" s="117"/>
      <c r="P24" s="117"/>
      <c r="Q24" s="38"/>
      <c r="R24" s="90"/>
      <c r="S24" s="38"/>
      <c r="T24" s="38"/>
      <c r="U24" s="38"/>
      <c r="V24" s="38"/>
      <c r="W24" s="58"/>
      <c r="X24" s="38"/>
      <c r="Y24" s="38"/>
    </row>
    <row r="25" spans="1:23" ht="13.5">
      <c r="A25" s="18"/>
      <c r="W25" s="58"/>
    </row>
    <row r="26" spans="1:23" ht="13.5">
      <c r="A26" s="8" t="s">
        <v>11</v>
      </c>
      <c r="W26" s="58"/>
    </row>
    <row r="27" spans="1:25" s="1" customFormat="1" ht="14.25" hidden="1" thickBot="1">
      <c r="A27" s="133"/>
      <c r="B27" s="134">
        <v>39448</v>
      </c>
      <c r="C27" s="135" t="s">
        <v>6</v>
      </c>
      <c r="D27" s="136" t="s">
        <v>7</v>
      </c>
      <c r="E27" s="133" t="s">
        <v>13</v>
      </c>
      <c r="F27" s="136" t="s">
        <v>14</v>
      </c>
      <c r="G27" s="136" t="s">
        <v>15</v>
      </c>
      <c r="H27" s="135" t="s">
        <v>0</v>
      </c>
      <c r="I27" s="136" t="s">
        <v>1</v>
      </c>
      <c r="J27" s="136" t="s">
        <v>2</v>
      </c>
      <c r="K27" s="136" t="s">
        <v>3</v>
      </c>
      <c r="L27" s="136" t="s">
        <v>4</v>
      </c>
      <c r="M27" s="136" t="s">
        <v>5</v>
      </c>
      <c r="N27" s="135" t="s">
        <v>28</v>
      </c>
      <c r="O27" s="136" t="s">
        <v>26</v>
      </c>
      <c r="P27" s="137" t="s">
        <v>27</v>
      </c>
      <c r="Q27" s="138" t="s">
        <v>17</v>
      </c>
      <c r="R27" s="19" t="s">
        <v>29</v>
      </c>
      <c r="S27" s="125"/>
      <c r="T27" s="125"/>
      <c r="U27" s="60"/>
      <c r="V27" s="128"/>
      <c r="W27" s="60"/>
      <c r="Y27" s="1" t="s">
        <v>46</v>
      </c>
    </row>
    <row r="28" spans="1:25" ht="16.5" customHeight="1" hidden="1">
      <c r="A28" s="3" t="s">
        <v>40</v>
      </c>
      <c r="B28" s="25">
        <v>522829</v>
      </c>
      <c r="C28" s="25">
        <v>511055</v>
      </c>
      <c r="D28" s="40">
        <v>637514</v>
      </c>
      <c r="E28" s="68">
        <v>604600</v>
      </c>
      <c r="F28" s="40">
        <v>639058</v>
      </c>
      <c r="G28" s="40">
        <v>571198</v>
      </c>
      <c r="H28" s="25">
        <v>578369</v>
      </c>
      <c r="I28" s="25">
        <v>545771</v>
      </c>
      <c r="J28" s="40">
        <v>517896</v>
      </c>
      <c r="K28" s="40">
        <v>486350</v>
      </c>
      <c r="L28" s="40">
        <v>435269</v>
      </c>
      <c r="M28" s="40">
        <v>476150</v>
      </c>
      <c r="N28" s="25">
        <v>382900</v>
      </c>
      <c r="O28" s="40">
        <v>366329</v>
      </c>
      <c r="P28" s="26">
        <v>460242</v>
      </c>
      <c r="Q28" s="27">
        <f>SUM(B28:M28)</f>
        <v>6526059</v>
      </c>
      <c r="R28" s="27">
        <f>SUM(E28:P28)</f>
        <v>6064132</v>
      </c>
      <c r="S28" s="127"/>
      <c r="T28" s="127"/>
      <c r="U28" s="61"/>
      <c r="V28" s="128"/>
      <c r="W28" s="61"/>
      <c r="Y28" s="131">
        <f>SUM(E28:M28)+SUM(B34:D34)</f>
        <v>6064132</v>
      </c>
    </row>
    <row r="29" spans="1:25" ht="16.5" customHeight="1" hidden="1">
      <c r="A29" s="2" t="s">
        <v>41</v>
      </c>
      <c r="B29" s="28">
        <v>19065</v>
      </c>
      <c r="C29" s="28">
        <v>17222</v>
      </c>
      <c r="D29" s="41">
        <v>21118</v>
      </c>
      <c r="E29" s="69">
        <v>19513</v>
      </c>
      <c r="F29" s="41">
        <v>19341</v>
      </c>
      <c r="G29" s="41">
        <v>18667</v>
      </c>
      <c r="H29" s="28">
        <v>20435</v>
      </c>
      <c r="I29" s="28">
        <v>18291</v>
      </c>
      <c r="J29" s="41">
        <v>21715</v>
      </c>
      <c r="K29" s="41">
        <v>17484</v>
      </c>
      <c r="L29" s="41">
        <v>15023</v>
      </c>
      <c r="M29" s="41">
        <v>15835</v>
      </c>
      <c r="N29" s="28">
        <v>12704</v>
      </c>
      <c r="O29" s="41">
        <v>13767</v>
      </c>
      <c r="P29" s="29">
        <v>15180</v>
      </c>
      <c r="Q29" s="30">
        <f>SUM(B29:M29)</f>
        <v>223709</v>
      </c>
      <c r="R29" s="30">
        <f>SUM(E29:P29)</f>
        <v>207955</v>
      </c>
      <c r="S29" s="127"/>
      <c r="T29" s="127"/>
      <c r="U29" s="61"/>
      <c r="V29" s="128"/>
      <c r="W29" s="61"/>
      <c r="Y29" s="131">
        <f>SUM(E29:M29)+SUM(B35:D35)</f>
        <v>207879</v>
      </c>
    </row>
    <row r="30" spans="1:25" ht="16.5" customHeight="1" hidden="1">
      <c r="A30" s="10" t="s">
        <v>8</v>
      </c>
      <c r="B30" s="31">
        <v>5302</v>
      </c>
      <c r="C30" s="31">
        <v>5843</v>
      </c>
      <c r="D30" s="42">
        <v>6719</v>
      </c>
      <c r="E30" s="70">
        <v>6300</v>
      </c>
      <c r="F30" s="42">
        <v>6107</v>
      </c>
      <c r="G30" s="42">
        <v>6486</v>
      </c>
      <c r="H30" s="31">
        <v>6408</v>
      </c>
      <c r="I30" s="31">
        <v>5708</v>
      </c>
      <c r="J30" s="42">
        <v>5917</v>
      </c>
      <c r="K30" s="42">
        <v>4763</v>
      </c>
      <c r="L30" s="42">
        <v>4701</v>
      </c>
      <c r="M30" s="42">
        <v>4614</v>
      </c>
      <c r="N30" s="31">
        <v>3664</v>
      </c>
      <c r="O30" s="42">
        <v>3760</v>
      </c>
      <c r="P30" s="32">
        <v>4356</v>
      </c>
      <c r="Q30" s="33">
        <f>SUM(B30:M30)</f>
        <v>68868</v>
      </c>
      <c r="R30" s="33">
        <f>SUM(E30:P30)</f>
        <v>62784</v>
      </c>
      <c r="S30" s="127"/>
      <c r="T30" s="127"/>
      <c r="U30" s="61"/>
      <c r="V30" s="128"/>
      <c r="W30" s="61"/>
      <c r="Y30" s="131">
        <f>SUM(E30:M30)+SUM(B36:D36)</f>
        <v>62784</v>
      </c>
    </row>
    <row r="31" spans="1:25" s="8" customFormat="1" ht="16.5" customHeight="1" hidden="1">
      <c r="A31" s="9" t="s">
        <v>16</v>
      </c>
      <c r="B31" s="12">
        <f aca="true" t="shared" si="4" ref="B31:P31">B28+B29+B30</f>
        <v>547196</v>
      </c>
      <c r="C31" s="12">
        <f t="shared" si="4"/>
        <v>534120</v>
      </c>
      <c r="D31" s="43">
        <f t="shared" si="4"/>
        <v>665351</v>
      </c>
      <c r="E31" s="78">
        <f t="shared" si="4"/>
        <v>630413</v>
      </c>
      <c r="F31" s="43">
        <f t="shared" si="4"/>
        <v>664506</v>
      </c>
      <c r="G31" s="43">
        <f t="shared" si="4"/>
        <v>596351</v>
      </c>
      <c r="H31" s="43">
        <f t="shared" si="4"/>
        <v>605212</v>
      </c>
      <c r="I31" s="43">
        <f t="shared" si="4"/>
        <v>569770</v>
      </c>
      <c r="J31" s="43">
        <f t="shared" si="4"/>
        <v>545528</v>
      </c>
      <c r="K31" s="43">
        <f t="shared" si="4"/>
        <v>508597</v>
      </c>
      <c r="L31" s="43">
        <f t="shared" si="4"/>
        <v>454993</v>
      </c>
      <c r="M31" s="43">
        <f t="shared" si="4"/>
        <v>496599</v>
      </c>
      <c r="N31" s="12">
        <f t="shared" si="4"/>
        <v>399268</v>
      </c>
      <c r="O31" s="43">
        <f t="shared" si="4"/>
        <v>383856</v>
      </c>
      <c r="P31" s="79">
        <f t="shared" si="4"/>
        <v>479778</v>
      </c>
      <c r="Q31" s="20">
        <f>SUM(B31:M31)</f>
        <v>6818636</v>
      </c>
      <c r="R31" s="20">
        <f>SUM(R28:R30)</f>
        <v>6334871</v>
      </c>
      <c r="S31" s="129"/>
      <c r="T31" s="129"/>
      <c r="U31" s="62"/>
      <c r="V31" s="128"/>
      <c r="W31" s="62"/>
      <c r="Y31" s="131">
        <f>SUM(E31:M31)+SUM(B37:D37)</f>
        <v>6334795</v>
      </c>
    </row>
    <row r="32" spans="1:30" s="8" customFormat="1" ht="16.5" customHeight="1" thickBot="1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1"/>
      <c r="S32" s="129"/>
      <c r="T32" s="129"/>
      <c r="U32"/>
      <c r="V32"/>
      <c r="W32" s="144"/>
      <c r="X32" s="145"/>
      <c r="Y32" s="146" t="s">
        <v>47</v>
      </c>
      <c r="Z32" s="145" t="s">
        <v>48</v>
      </c>
      <c r="AA32" s="145"/>
      <c r="AB32" s="145"/>
      <c r="AC32" t="s">
        <v>54</v>
      </c>
      <c r="AD32" t="s">
        <v>54</v>
      </c>
    </row>
    <row r="33" spans="1:30" s="1" customFormat="1" ht="14.25" hidden="1" thickBot="1">
      <c r="A33" s="133"/>
      <c r="B33" s="134">
        <v>39814</v>
      </c>
      <c r="C33" s="135" t="s">
        <v>26</v>
      </c>
      <c r="D33" s="136" t="s">
        <v>27</v>
      </c>
      <c r="E33" s="133" t="s">
        <v>13</v>
      </c>
      <c r="F33" s="136" t="s">
        <v>14</v>
      </c>
      <c r="G33" s="136" t="s">
        <v>15</v>
      </c>
      <c r="H33" s="135" t="s">
        <v>0</v>
      </c>
      <c r="I33" s="136" t="s">
        <v>1</v>
      </c>
      <c r="J33" s="136" t="s">
        <v>2</v>
      </c>
      <c r="K33" s="136" t="s">
        <v>3</v>
      </c>
      <c r="L33" s="136" t="s">
        <v>4</v>
      </c>
      <c r="M33" s="136" t="s">
        <v>5</v>
      </c>
      <c r="N33" s="135" t="s">
        <v>24</v>
      </c>
      <c r="O33" s="136" t="s">
        <v>26</v>
      </c>
      <c r="P33" s="137" t="s">
        <v>27</v>
      </c>
      <c r="Q33" s="138" t="s">
        <v>17</v>
      </c>
      <c r="R33" s="81" t="s">
        <v>29</v>
      </c>
      <c r="S33" s="125"/>
      <c r="T33" s="125"/>
      <c r="U33" s="60" t="s">
        <v>12</v>
      </c>
      <c r="V33" s="60" t="s">
        <v>12</v>
      </c>
      <c r="W33" s="58"/>
      <c r="X33" s="60"/>
      <c r="Y33" s="60" t="s">
        <v>44</v>
      </c>
      <c r="Z33" s="1" t="s">
        <v>12</v>
      </c>
      <c r="AC33" s="1" t="s">
        <v>44</v>
      </c>
      <c r="AD33" s="1" t="s">
        <v>12</v>
      </c>
    </row>
    <row r="34" spans="1:25" ht="13.5" hidden="1">
      <c r="A34" s="3" t="s">
        <v>32</v>
      </c>
      <c r="B34" s="25">
        <v>382900</v>
      </c>
      <c r="C34" s="25">
        <v>366329</v>
      </c>
      <c r="D34" s="40">
        <v>460242</v>
      </c>
      <c r="E34" s="68">
        <v>417398</v>
      </c>
      <c r="F34" s="40">
        <v>454765</v>
      </c>
      <c r="G34" s="40">
        <v>461166</v>
      </c>
      <c r="H34" s="25">
        <v>499557</v>
      </c>
      <c r="I34" s="25">
        <v>533177</v>
      </c>
      <c r="J34" s="40">
        <v>471019</v>
      </c>
      <c r="K34" s="40">
        <v>501260</v>
      </c>
      <c r="L34" s="40">
        <v>482685</v>
      </c>
      <c r="M34" s="40">
        <v>573545</v>
      </c>
      <c r="N34" s="93"/>
      <c r="O34" s="94"/>
      <c r="P34" s="95"/>
      <c r="Q34" s="27">
        <f>SUM(B34:M34)</f>
        <v>5604043</v>
      </c>
      <c r="R34" s="82">
        <f>SUM(E34:P34)</f>
        <v>4394572</v>
      </c>
      <c r="S34" s="127"/>
      <c r="T34" s="127"/>
      <c r="U34" s="61"/>
      <c r="V34" s="61"/>
      <c r="W34" s="58">
        <f>SUM(B34:K34)</f>
        <v>4547813</v>
      </c>
      <c r="X34" s="61"/>
      <c r="Y34" s="61"/>
    </row>
    <row r="35" spans="1:25" ht="13.5" hidden="1">
      <c r="A35" s="2" t="s">
        <v>33</v>
      </c>
      <c r="B35" s="28">
        <v>12664</v>
      </c>
      <c r="C35" s="28">
        <v>13744</v>
      </c>
      <c r="D35" s="41">
        <v>15167</v>
      </c>
      <c r="E35" s="69">
        <v>11588</v>
      </c>
      <c r="F35" s="41">
        <v>12290</v>
      </c>
      <c r="G35" s="41">
        <v>14482</v>
      </c>
      <c r="H35" s="28">
        <v>14197</v>
      </c>
      <c r="I35" s="28">
        <v>13383</v>
      </c>
      <c r="J35" s="41">
        <v>11438</v>
      </c>
      <c r="K35" s="41">
        <v>13307</v>
      </c>
      <c r="L35" s="41">
        <v>12854</v>
      </c>
      <c r="M35" s="41">
        <v>13064</v>
      </c>
      <c r="N35" s="96"/>
      <c r="O35" s="97"/>
      <c r="P35" s="98"/>
      <c r="Q35" s="30">
        <f>SUM(B35:M35)</f>
        <v>158178</v>
      </c>
      <c r="R35" s="83">
        <f>SUM(E35:P35)</f>
        <v>116603</v>
      </c>
      <c r="S35" s="127"/>
      <c r="T35" s="127"/>
      <c r="U35" s="61"/>
      <c r="V35" s="61"/>
      <c r="W35" s="58">
        <f>SUM(B35:K35)</f>
        <v>132260</v>
      </c>
      <c r="X35" s="61"/>
      <c r="Y35" s="61"/>
    </row>
    <row r="36" spans="1:25" ht="14.25" hidden="1" thickBot="1">
      <c r="A36" s="10" t="s">
        <v>8</v>
      </c>
      <c r="B36" s="31">
        <v>3664</v>
      </c>
      <c r="C36" s="31">
        <v>3760</v>
      </c>
      <c r="D36" s="42">
        <v>4356</v>
      </c>
      <c r="E36" s="70">
        <v>4440</v>
      </c>
      <c r="F36" s="42">
        <v>4594</v>
      </c>
      <c r="G36" s="42">
        <v>5616</v>
      </c>
      <c r="H36" s="31">
        <v>5151</v>
      </c>
      <c r="I36" s="31">
        <v>4590</v>
      </c>
      <c r="J36" s="42">
        <v>4252</v>
      </c>
      <c r="K36" s="42">
        <v>4990</v>
      </c>
      <c r="L36" s="42">
        <v>4630</v>
      </c>
      <c r="M36" s="42">
        <v>4744</v>
      </c>
      <c r="N36" s="99"/>
      <c r="O36" s="100"/>
      <c r="P36" s="101"/>
      <c r="Q36" s="33">
        <f>SUM(B36:M36)</f>
        <v>54787</v>
      </c>
      <c r="R36" s="84">
        <f>SUM(E36:P36)</f>
        <v>43007</v>
      </c>
      <c r="S36" s="127"/>
      <c r="T36" s="127"/>
      <c r="U36" s="61"/>
      <c r="V36" s="61"/>
      <c r="W36" s="58">
        <f>SUM(B36:K36)</f>
        <v>45413</v>
      </c>
      <c r="X36" s="61"/>
      <c r="Y36" s="61"/>
    </row>
    <row r="37" spans="1:25" s="8" customFormat="1" ht="15" hidden="1" thickBot="1" thickTop="1">
      <c r="A37" s="9" t="s">
        <v>16</v>
      </c>
      <c r="B37" s="12">
        <f aca="true" t="shared" si="5" ref="B37:P37">B34+B35+B36</f>
        <v>399228</v>
      </c>
      <c r="C37" s="12">
        <f t="shared" si="5"/>
        <v>383833</v>
      </c>
      <c r="D37" s="43">
        <f t="shared" si="5"/>
        <v>479765</v>
      </c>
      <c r="E37" s="78">
        <f t="shared" si="5"/>
        <v>433426</v>
      </c>
      <c r="F37" s="43">
        <f t="shared" si="5"/>
        <v>471649</v>
      </c>
      <c r="G37" s="43">
        <f t="shared" si="5"/>
        <v>481264</v>
      </c>
      <c r="H37" s="43">
        <f t="shared" si="5"/>
        <v>518905</v>
      </c>
      <c r="I37" s="43">
        <f t="shared" si="5"/>
        <v>551150</v>
      </c>
      <c r="J37" s="43">
        <f t="shared" si="5"/>
        <v>486709</v>
      </c>
      <c r="K37" s="43">
        <f t="shared" si="5"/>
        <v>519557</v>
      </c>
      <c r="L37" s="43">
        <f t="shared" si="5"/>
        <v>500169</v>
      </c>
      <c r="M37" s="43">
        <f t="shared" si="5"/>
        <v>591353</v>
      </c>
      <c r="N37" s="118">
        <f t="shared" si="5"/>
        <v>0</v>
      </c>
      <c r="O37" s="119">
        <f t="shared" si="5"/>
        <v>0</v>
      </c>
      <c r="P37" s="120">
        <f t="shared" si="5"/>
        <v>0</v>
      </c>
      <c r="Q37" s="20">
        <f>SUM(B37:M37)</f>
        <v>5817008</v>
      </c>
      <c r="R37" s="92">
        <f>SUM(R34:R36)</f>
        <v>4554182</v>
      </c>
      <c r="S37" s="129"/>
      <c r="T37" s="129"/>
      <c r="U37" s="62"/>
      <c r="V37" s="62"/>
      <c r="W37" s="58">
        <f>SUM(B37:K37)</f>
        <v>4725486</v>
      </c>
      <c r="X37" s="62"/>
      <c r="Y37" s="62"/>
    </row>
    <row r="38" spans="1:28" ht="14.25" thickBot="1">
      <c r="A38" s="139"/>
      <c r="B38" s="134">
        <v>40179</v>
      </c>
      <c r="C38" s="135" t="s">
        <v>26</v>
      </c>
      <c r="D38" s="136" t="s">
        <v>27</v>
      </c>
      <c r="E38" s="133" t="s">
        <v>13</v>
      </c>
      <c r="F38" s="136" t="s">
        <v>14</v>
      </c>
      <c r="G38" s="136" t="s">
        <v>15</v>
      </c>
      <c r="H38" s="135" t="s">
        <v>0</v>
      </c>
      <c r="I38" s="136" t="s">
        <v>1</v>
      </c>
      <c r="J38" s="136" t="s">
        <v>2</v>
      </c>
      <c r="K38" s="136" t="s">
        <v>3</v>
      </c>
      <c r="L38" s="136" t="s">
        <v>4</v>
      </c>
      <c r="M38" s="136" t="s">
        <v>5</v>
      </c>
      <c r="N38" s="135" t="s">
        <v>35</v>
      </c>
      <c r="O38" s="136" t="s">
        <v>6</v>
      </c>
      <c r="P38" s="137" t="s">
        <v>7</v>
      </c>
      <c r="Q38" s="138" t="s">
        <v>17</v>
      </c>
      <c r="R38" s="81" t="s">
        <v>30</v>
      </c>
      <c r="S38" s="125"/>
      <c r="T38" s="125"/>
      <c r="W38" s="58"/>
      <c r="X38" s="60"/>
      <c r="Y38" s="60"/>
      <c r="AA38" s="155" t="s">
        <v>61</v>
      </c>
      <c r="AB38" s="155"/>
    </row>
    <row r="39" spans="1:30" ht="16.5" customHeight="1">
      <c r="A39" s="140" t="s">
        <v>32</v>
      </c>
      <c r="B39" s="48">
        <v>416411</v>
      </c>
      <c r="C39" s="48">
        <v>385113</v>
      </c>
      <c r="D39" s="44">
        <v>559871</v>
      </c>
      <c r="E39" s="149">
        <v>489661</v>
      </c>
      <c r="F39" s="44">
        <v>495596</v>
      </c>
      <c r="G39" s="44">
        <v>499264</v>
      </c>
      <c r="H39" s="48">
        <v>512042</v>
      </c>
      <c r="I39" s="48">
        <v>484026</v>
      </c>
      <c r="J39" s="44">
        <v>508975</v>
      </c>
      <c r="K39" s="44">
        <v>498770</v>
      </c>
      <c r="L39" s="44">
        <v>502900</v>
      </c>
      <c r="M39" s="44">
        <v>608952</v>
      </c>
      <c r="N39" s="48"/>
      <c r="O39" s="44"/>
      <c r="P39" s="14"/>
      <c r="Q39" s="21">
        <f>SUM(B39:M39)</f>
        <v>5961581</v>
      </c>
      <c r="R39" s="86">
        <f>SUM(E39:P39)</f>
        <v>4600186</v>
      </c>
      <c r="S39" s="157"/>
      <c r="T39" s="157"/>
      <c r="U39" s="63"/>
      <c r="V39" s="63"/>
      <c r="W39" s="58">
        <f>SUM(B39:K39)</f>
        <v>4849729</v>
      </c>
      <c r="X39" s="63">
        <f>W39/W34*100</f>
        <v>106.63870744025755</v>
      </c>
      <c r="Y39" s="123">
        <f>SUM(E34:M34)+SUM(B39:D39)</f>
        <v>5755967</v>
      </c>
      <c r="Z39" s="132">
        <f>Y39/Y28*100</f>
        <v>94.91823396984103</v>
      </c>
      <c r="AA39" s="156">
        <f>SUM(E34:M34)+B39+C39+D39</f>
        <v>5755967</v>
      </c>
      <c r="AB39" s="132"/>
      <c r="AC39" s="131">
        <f>SUM(E39:J39)</f>
        <v>2989564</v>
      </c>
      <c r="AD39" s="132">
        <f>AC39/SUM(E34:J34)*100</f>
        <v>105.37460672620671</v>
      </c>
    </row>
    <row r="40" spans="1:30" ht="16.5" customHeight="1">
      <c r="A40" s="2" t="s">
        <v>33</v>
      </c>
      <c r="B40" s="147">
        <v>13646</v>
      </c>
      <c r="C40" s="147">
        <v>12585</v>
      </c>
      <c r="D40" s="65">
        <v>15092</v>
      </c>
      <c r="E40" s="148">
        <v>13811</v>
      </c>
      <c r="F40" s="65">
        <v>14964</v>
      </c>
      <c r="G40" s="65">
        <v>16034</v>
      </c>
      <c r="H40" s="151">
        <v>15659</v>
      </c>
      <c r="I40" s="151">
        <v>15937</v>
      </c>
      <c r="J40" s="65">
        <v>11065</v>
      </c>
      <c r="K40" s="65">
        <v>14222</v>
      </c>
      <c r="L40" s="65">
        <v>15096</v>
      </c>
      <c r="M40" s="65">
        <v>16653</v>
      </c>
      <c r="N40" s="108"/>
      <c r="O40" s="109"/>
      <c r="P40" s="110"/>
      <c r="Q40" s="22">
        <f>SUM(B40:M40)</f>
        <v>174764</v>
      </c>
      <c r="R40" s="87">
        <f>SUM(E40:P40)</f>
        <v>133441</v>
      </c>
      <c r="S40" s="157"/>
      <c r="T40" s="157"/>
      <c r="U40" s="63"/>
      <c r="V40" s="63"/>
      <c r="W40" s="58">
        <f>SUM(B40:K40)</f>
        <v>143015</v>
      </c>
      <c r="X40" s="63">
        <f>W40/W35*100</f>
        <v>108.13171026765463</v>
      </c>
      <c r="Y40" s="123">
        <f>SUM(E35:M35)+SUM(B40:D40)</f>
        <v>157926</v>
      </c>
      <c r="Z40" s="132">
        <f>Y40/Y29*100</f>
        <v>75.97015571558454</v>
      </c>
      <c r="AA40" s="156">
        <f>SUM(E35:M35)+B40+C40+D40</f>
        <v>157926</v>
      </c>
      <c r="AB40" s="132"/>
      <c r="AC40" s="131">
        <f>SUM(E40:J40)</f>
        <v>87470</v>
      </c>
      <c r="AD40" s="132">
        <f>AC40/SUM(E35:J35)*100</f>
        <v>113.04246685104293</v>
      </c>
    </row>
    <row r="41" spans="1:30" ht="16.5" customHeight="1" thickBot="1">
      <c r="A41" s="10" t="s">
        <v>8</v>
      </c>
      <c r="B41" s="152">
        <v>5220</v>
      </c>
      <c r="C41" s="36">
        <v>5479</v>
      </c>
      <c r="D41" s="46">
        <v>7639</v>
      </c>
      <c r="E41" s="153">
        <v>5991</v>
      </c>
      <c r="F41" s="150">
        <v>6086</v>
      </c>
      <c r="G41" s="150">
        <v>7153</v>
      </c>
      <c r="H41" s="154">
        <v>6748</v>
      </c>
      <c r="I41" s="50">
        <v>6125</v>
      </c>
      <c r="J41" s="150">
        <v>6327</v>
      </c>
      <c r="K41" s="150">
        <v>6523</v>
      </c>
      <c r="L41" s="150">
        <v>7209</v>
      </c>
      <c r="M41" s="46">
        <v>7476</v>
      </c>
      <c r="N41" s="111"/>
      <c r="O41" s="112"/>
      <c r="P41" s="113"/>
      <c r="Q41" s="23">
        <f>SUM(B41:M41)</f>
        <v>77976</v>
      </c>
      <c r="R41" s="88">
        <f>SUM(E41:P41)</f>
        <v>59638</v>
      </c>
      <c r="S41" s="157"/>
      <c r="T41" s="157"/>
      <c r="U41" s="63"/>
      <c r="V41" s="63"/>
      <c r="W41" s="58">
        <f>SUM(B41:K41)</f>
        <v>63291</v>
      </c>
      <c r="X41" s="63">
        <f>W41/W36*100</f>
        <v>139.3675819699205</v>
      </c>
      <c r="Y41" s="123">
        <f>SUM(E36:M36)+SUM(B41:D41)</f>
        <v>61345</v>
      </c>
      <c r="Z41" s="132">
        <f>Y41/Y30*100</f>
        <v>97.70801478083588</v>
      </c>
      <c r="AA41" s="156">
        <f>SUM(E36:M36)+B41+C41+D41</f>
        <v>61345</v>
      </c>
      <c r="AB41" s="132"/>
      <c r="AC41" s="131">
        <f>SUM(E41:J41)</f>
        <v>38430</v>
      </c>
      <c r="AD41" s="132">
        <f>AC41/SUM(E36:J36)*100</f>
        <v>134.16890688824495</v>
      </c>
    </row>
    <row r="42" spans="1:30" s="8" customFormat="1" ht="16.5" customHeight="1" thickBot="1" thickTop="1">
      <c r="A42" s="11" t="s">
        <v>16</v>
      </c>
      <c r="B42" s="13">
        <f aca="true" t="shared" si="6" ref="B42:P42">B39+B40+B41</f>
        <v>435277</v>
      </c>
      <c r="C42" s="13">
        <f t="shared" si="6"/>
        <v>403177</v>
      </c>
      <c r="D42" s="47">
        <f t="shared" si="6"/>
        <v>582602</v>
      </c>
      <c r="E42" s="76">
        <f t="shared" si="6"/>
        <v>509463</v>
      </c>
      <c r="F42" s="47">
        <f t="shared" si="6"/>
        <v>516646</v>
      </c>
      <c r="G42" s="47">
        <f t="shared" si="6"/>
        <v>522451</v>
      </c>
      <c r="H42" s="47">
        <f t="shared" si="6"/>
        <v>534449</v>
      </c>
      <c r="I42" s="47">
        <f t="shared" si="6"/>
        <v>506088</v>
      </c>
      <c r="J42" s="47">
        <f t="shared" si="6"/>
        <v>526367</v>
      </c>
      <c r="K42" s="47">
        <f t="shared" si="6"/>
        <v>519515</v>
      </c>
      <c r="L42" s="47">
        <f t="shared" si="6"/>
        <v>525205</v>
      </c>
      <c r="M42" s="47">
        <f t="shared" si="6"/>
        <v>633081</v>
      </c>
      <c r="N42" s="114">
        <f t="shared" si="6"/>
        <v>0</v>
      </c>
      <c r="O42" s="115">
        <f t="shared" si="6"/>
        <v>0</v>
      </c>
      <c r="P42" s="116">
        <f t="shared" si="6"/>
        <v>0</v>
      </c>
      <c r="Q42" s="24">
        <f>SUM(B42:M42)</f>
        <v>6214321</v>
      </c>
      <c r="R42" s="89">
        <f>SUM(R39:R41)</f>
        <v>4793265</v>
      </c>
      <c r="S42" s="158"/>
      <c r="T42" s="158"/>
      <c r="U42" s="63"/>
      <c r="V42" s="63"/>
      <c r="W42" s="58">
        <f>SUM(B42:K42)</f>
        <v>5056035</v>
      </c>
      <c r="X42" s="63">
        <f>W42/W37*100</f>
        <v>106.99502654330158</v>
      </c>
      <c r="Y42" s="123">
        <f>SUM(E37:M37)+SUM(B42:D42)</f>
        <v>5975238</v>
      </c>
      <c r="Z42" s="132">
        <f>Y42/Y31*100</f>
        <v>94.32409414985015</v>
      </c>
      <c r="AA42" s="156">
        <f>SUM(E37:M37)+B42+C42+D42</f>
        <v>5975238</v>
      </c>
      <c r="AB42" s="132"/>
      <c r="AC42" s="131">
        <f>SUM(E42:J42)</f>
        <v>3115464</v>
      </c>
      <c r="AD42" s="132">
        <f>AC42/SUM(E37:J37)*100</f>
        <v>105.85643791603623</v>
      </c>
    </row>
    <row r="43" spans="1:30" ht="14.25" thickBot="1">
      <c r="A43" s="139"/>
      <c r="B43" s="134">
        <v>40544</v>
      </c>
      <c r="C43" s="135" t="s">
        <v>26</v>
      </c>
      <c r="D43" s="136" t="s">
        <v>27</v>
      </c>
      <c r="E43" s="133" t="s">
        <v>13</v>
      </c>
      <c r="F43" s="136" t="s">
        <v>14</v>
      </c>
      <c r="G43" s="136" t="s">
        <v>15</v>
      </c>
      <c r="H43" s="135" t="s">
        <v>0</v>
      </c>
      <c r="I43" s="136" t="s">
        <v>1</v>
      </c>
      <c r="J43" s="136" t="s">
        <v>2</v>
      </c>
      <c r="K43" s="136" t="s">
        <v>3</v>
      </c>
      <c r="L43" s="136" t="s">
        <v>4</v>
      </c>
      <c r="M43" s="136" t="s">
        <v>5</v>
      </c>
      <c r="N43" s="135" t="s">
        <v>35</v>
      </c>
      <c r="O43" s="136" t="s">
        <v>6</v>
      </c>
      <c r="P43" s="137" t="s">
        <v>7</v>
      </c>
      <c r="Q43" s="138" t="s">
        <v>17</v>
      </c>
      <c r="R43" s="81" t="s">
        <v>30</v>
      </c>
      <c r="S43" t="s">
        <v>62</v>
      </c>
      <c r="T43" t="s">
        <v>63</v>
      </c>
      <c r="U43" t="s">
        <v>58</v>
      </c>
      <c r="V43" t="s">
        <v>59</v>
      </c>
      <c r="W43" s="58"/>
      <c r="X43" s="60"/>
      <c r="Y43" s="60"/>
      <c r="AA43" s="155" t="s">
        <v>60</v>
      </c>
      <c r="AB43" s="155" t="s">
        <v>57</v>
      </c>
      <c r="AC43" t="s">
        <v>54</v>
      </c>
      <c r="AD43" t="s">
        <v>54</v>
      </c>
    </row>
    <row r="44" spans="1:30" ht="16.5" customHeight="1">
      <c r="A44" s="140" t="s">
        <v>32</v>
      </c>
      <c r="B44" s="48">
        <v>480467</v>
      </c>
      <c r="C44" s="48">
        <v>454958</v>
      </c>
      <c r="D44" s="44">
        <v>617213</v>
      </c>
      <c r="E44" s="73">
        <v>484765</v>
      </c>
      <c r="F44" s="44">
        <v>366213</v>
      </c>
      <c r="G44" s="44">
        <v>415359</v>
      </c>
      <c r="H44" s="48">
        <v>474461</v>
      </c>
      <c r="I44" s="48">
        <v>490147</v>
      </c>
      <c r="J44" s="44">
        <v>524033</v>
      </c>
      <c r="K44" s="44">
        <v>507364</v>
      </c>
      <c r="L44" s="44">
        <v>488891</v>
      </c>
      <c r="M44" s="44">
        <v>592006</v>
      </c>
      <c r="N44" s="48"/>
      <c r="O44" s="44"/>
      <c r="P44" s="14"/>
      <c r="Q44" s="21">
        <f>SUM(B44:M44)</f>
        <v>5895877</v>
      </c>
      <c r="R44" s="86">
        <f>SUM(E44:P44)</f>
        <v>4343239</v>
      </c>
      <c r="S44" s="63">
        <f>M44/M39*100</f>
        <v>97.21718624784876</v>
      </c>
      <c r="T44" s="63">
        <f>Q44/SUM(B39:M39)*100</f>
        <v>98.89787625128301</v>
      </c>
      <c r="U44" s="63">
        <f>D44/D39*100</f>
        <v>110.24200217550116</v>
      </c>
      <c r="V44" s="63">
        <f>Q44/SUM(B39:D39)*100</f>
        <v>433.07614615890316</v>
      </c>
      <c r="W44" s="58">
        <f>SUM(B44:K44)</f>
        <v>4814980</v>
      </c>
      <c r="X44" s="63">
        <f>W44/W39*100</f>
        <v>99.28348573703809</v>
      </c>
      <c r="Y44" s="123">
        <f>SUM(E39:M39)+SUM(B44:D44)</f>
        <v>6152824</v>
      </c>
      <c r="Z44" s="132" t="e">
        <f>Y44/Y33*100</f>
        <v>#VALUE!</v>
      </c>
      <c r="AA44" s="156">
        <f>SUM(E39:M39)+B44+C44+D44</f>
        <v>6152824</v>
      </c>
      <c r="AB44" s="132">
        <f>AA44/AA39*100</f>
        <v>106.89470596339416</v>
      </c>
      <c r="AC44" s="131">
        <f>SUM(E44:J44)</f>
        <v>2754978</v>
      </c>
      <c r="AD44" s="132">
        <f>AC44/SUM(E39:J39)*100</f>
        <v>92.15317016126767</v>
      </c>
    </row>
    <row r="45" spans="1:30" ht="16.5" customHeight="1">
      <c r="A45" s="2" t="s">
        <v>33</v>
      </c>
      <c r="B45" s="147">
        <v>14858</v>
      </c>
      <c r="C45" s="147">
        <v>13433</v>
      </c>
      <c r="D45" s="65">
        <v>15992</v>
      </c>
      <c r="E45" s="148">
        <v>14592</v>
      </c>
      <c r="F45" s="65">
        <v>15182</v>
      </c>
      <c r="G45" s="65">
        <v>15299</v>
      </c>
      <c r="H45" s="151">
        <v>16849</v>
      </c>
      <c r="I45" s="151">
        <v>14707</v>
      </c>
      <c r="J45" s="65">
        <v>14637</v>
      </c>
      <c r="K45" s="65">
        <v>16688</v>
      </c>
      <c r="L45" s="65">
        <v>14864</v>
      </c>
      <c r="M45" s="45">
        <v>15076</v>
      </c>
      <c r="N45" s="108"/>
      <c r="O45" s="109"/>
      <c r="P45" s="110"/>
      <c r="Q45" s="22">
        <f>SUM(B45:M45)</f>
        <v>182177</v>
      </c>
      <c r="R45" s="87">
        <f>SUM(E45:P45)</f>
        <v>137894</v>
      </c>
      <c r="S45" s="63">
        <f>M45/M40*100</f>
        <v>90.53023479252987</v>
      </c>
      <c r="T45" s="63">
        <f>Q45/SUM(B40:M40)*100</f>
        <v>104.24172026275433</v>
      </c>
      <c r="U45" s="63">
        <f>D45/D40*100</f>
        <v>105.96342433077126</v>
      </c>
      <c r="V45" s="63">
        <f>Q45/SUM(B40:D40)*100</f>
        <v>440.86102170703964</v>
      </c>
      <c r="W45" s="58">
        <f>SUM(B45:K45)</f>
        <v>152237</v>
      </c>
      <c r="X45" s="63">
        <f>W45/W40*100</f>
        <v>106.44827465650457</v>
      </c>
      <c r="Y45" s="123">
        <f>SUM(E40:M40)+SUM(B45:D45)</f>
        <v>177724</v>
      </c>
      <c r="Z45" s="132" t="e">
        <f>Y45/Y34*100</f>
        <v>#DIV/0!</v>
      </c>
      <c r="AA45" s="156">
        <f>SUM(E40:M40)+B45+C45+D45</f>
        <v>177724</v>
      </c>
      <c r="AB45" s="132">
        <f>AA45/AA40*100</f>
        <v>112.53625115560453</v>
      </c>
      <c r="AC45" s="131">
        <f>SUM(E45:J45)</f>
        <v>91266</v>
      </c>
      <c r="AD45" s="132">
        <f>AC45/SUM(E40:J40)*100</f>
        <v>104.33977363667543</v>
      </c>
    </row>
    <row r="46" spans="1:30" ht="16.5" customHeight="1" thickBot="1">
      <c r="A46" s="10" t="s">
        <v>8</v>
      </c>
      <c r="B46" s="152">
        <v>7162</v>
      </c>
      <c r="C46" s="152">
        <v>6587</v>
      </c>
      <c r="D46" s="150">
        <v>9537</v>
      </c>
      <c r="E46" s="153">
        <v>6284</v>
      </c>
      <c r="F46" s="150">
        <v>5964</v>
      </c>
      <c r="G46" s="150">
        <v>6184</v>
      </c>
      <c r="H46" s="154">
        <v>7699</v>
      </c>
      <c r="I46" s="154">
        <v>7070</v>
      </c>
      <c r="J46" s="150">
        <v>7571</v>
      </c>
      <c r="K46" s="150">
        <v>7004</v>
      </c>
      <c r="L46" s="150">
        <v>7080</v>
      </c>
      <c r="M46" s="46">
        <v>9225</v>
      </c>
      <c r="N46" s="111"/>
      <c r="O46" s="112"/>
      <c r="P46" s="113"/>
      <c r="Q46" s="23">
        <f>SUM(B46:M46)</f>
        <v>87367</v>
      </c>
      <c r="R46" s="88">
        <f>SUM(E46:P46)</f>
        <v>64081</v>
      </c>
      <c r="S46" s="63">
        <f>M46/M41*100</f>
        <v>123.39486356340288</v>
      </c>
      <c r="T46" s="63">
        <f>Q46/SUM(B41:M41)*100</f>
        <v>112.04344926644096</v>
      </c>
      <c r="U46" s="63">
        <f>D46/D41*100</f>
        <v>124.84618405550465</v>
      </c>
      <c r="V46" s="63">
        <f>Q46/SUM(B41:D41)*100</f>
        <v>476.42600065437887</v>
      </c>
      <c r="W46" s="58">
        <f>SUM(B46:K46)</f>
        <v>71062</v>
      </c>
      <c r="X46" s="63">
        <f>W46/W41*100</f>
        <v>112.27820701205542</v>
      </c>
      <c r="Y46" s="123">
        <f>SUM(E41:M41)+SUM(B46:D46)</f>
        <v>82924</v>
      </c>
      <c r="Z46" s="132" t="e">
        <f>Y46/Y35*100</f>
        <v>#DIV/0!</v>
      </c>
      <c r="AA46" s="156">
        <f>SUM(E41:M41)+B46+C46+D46</f>
        <v>82924</v>
      </c>
      <c r="AB46" s="132">
        <f>AA46/AA41*100</f>
        <v>135.17646099926642</v>
      </c>
      <c r="AC46" s="131">
        <f>SUM(E46:J46)</f>
        <v>40772</v>
      </c>
      <c r="AD46" s="132">
        <f>AC46/SUM(E41:J41)*100</f>
        <v>106.09419724173823</v>
      </c>
    </row>
    <row r="47" spans="1:30" s="8" customFormat="1" ht="16.5" customHeight="1" thickBot="1" thickTop="1">
      <c r="A47" s="11" t="s">
        <v>16</v>
      </c>
      <c r="B47" s="13">
        <f aca="true" t="shared" si="7" ref="B47:P47">B44+B45+B46</f>
        <v>502487</v>
      </c>
      <c r="C47" s="13">
        <f t="shared" si="7"/>
        <v>474978</v>
      </c>
      <c r="D47" s="47">
        <f t="shared" si="7"/>
        <v>642742</v>
      </c>
      <c r="E47" s="76">
        <f t="shared" si="7"/>
        <v>505641</v>
      </c>
      <c r="F47" s="47">
        <f t="shared" si="7"/>
        <v>387359</v>
      </c>
      <c r="G47" s="47">
        <f t="shared" si="7"/>
        <v>436842</v>
      </c>
      <c r="H47" s="47">
        <f t="shared" si="7"/>
        <v>499009</v>
      </c>
      <c r="I47" s="47">
        <f t="shared" si="7"/>
        <v>511924</v>
      </c>
      <c r="J47" s="47">
        <f t="shared" si="7"/>
        <v>546241</v>
      </c>
      <c r="K47" s="47">
        <f t="shared" si="7"/>
        <v>531056</v>
      </c>
      <c r="L47" s="47">
        <f t="shared" si="7"/>
        <v>510835</v>
      </c>
      <c r="M47" s="47">
        <f t="shared" si="7"/>
        <v>616307</v>
      </c>
      <c r="N47" s="114">
        <f t="shared" si="7"/>
        <v>0</v>
      </c>
      <c r="O47" s="115">
        <f t="shared" si="7"/>
        <v>0</v>
      </c>
      <c r="P47" s="116">
        <f t="shared" si="7"/>
        <v>0</v>
      </c>
      <c r="Q47" s="24">
        <f>SUM(B47:M47)</f>
        <v>6165421</v>
      </c>
      <c r="R47" s="89">
        <f>SUM(R44:R46)</f>
        <v>4545214</v>
      </c>
      <c r="S47" s="63">
        <f>M47/M42*100</f>
        <v>97.35041803497498</v>
      </c>
      <c r="T47" s="63">
        <f>Q47/SUM(B42:M42)*100</f>
        <v>99.21310791637575</v>
      </c>
      <c r="U47" s="63">
        <f>D47/D42*100</f>
        <v>110.32265594694148</v>
      </c>
      <c r="V47" s="63">
        <f>Q47/SUM(B42:D42)*100</f>
        <v>433.8619308457935</v>
      </c>
      <c r="W47" s="58">
        <f>SUM(B47:K47)</f>
        <v>5038279</v>
      </c>
      <c r="X47" s="63">
        <f>W47/W42*100</f>
        <v>99.64881572220129</v>
      </c>
      <c r="Y47" s="123">
        <f>SUM(E42:M42)+SUM(B47:D47)</f>
        <v>6413472</v>
      </c>
      <c r="Z47" s="132" t="e">
        <f>Y47/Y36*100</f>
        <v>#DIV/0!</v>
      </c>
      <c r="AA47" s="156">
        <f>SUM(E42:M42)+B47+C47+D47</f>
        <v>6413472</v>
      </c>
      <c r="AB47" s="132">
        <f>AA47/AA42*100</f>
        <v>107.3341681117974</v>
      </c>
      <c r="AC47" s="131">
        <f>SUM(E47:J47)</f>
        <v>2887016</v>
      </c>
      <c r="AD47" s="132">
        <f>AC47/SUM(E42:J42)*100</f>
        <v>92.66728808293082</v>
      </c>
    </row>
    <row r="48" spans="4:25" ht="9" customHeight="1"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117"/>
      <c r="O48" s="117"/>
      <c r="P48" s="117"/>
      <c r="Q48" s="38"/>
      <c r="R48" s="90"/>
      <c r="S48" s="38"/>
      <c r="T48" s="38"/>
      <c r="U48" s="38"/>
      <c r="V48" s="38"/>
      <c r="W48" s="58"/>
      <c r="X48" s="38"/>
      <c r="Y48" s="38"/>
    </row>
    <row r="49" ht="13.5">
      <c r="W49" s="58"/>
    </row>
    <row r="50" ht="13.5">
      <c r="W50" s="58"/>
    </row>
    <row r="51" spans="1:23" ht="13.5">
      <c r="A51" s="8" t="s">
        <v>9</v>
      </c>
      <c r="W51" s="58"/>
    </row>
    <row r="52" spans="1:25" s="1" customFormat="1" ht="14.25" hidden="1" thickBot="1">
      <c r="A52" s="4"/>
      <c r="B52" s="5">
        <v>39448</v>
      </c>
      <c r="C52" s="6" t="s">
        <v>26</v>
      </c>
      <c r="D52" s="39" t="s">
        <v>27</v>
      </c>
      <c r="E52" s="4" t="s">
        <v>13</v>
      </c>
      <c r="F52" s="39" t="s">
        <v>14</v>
      </c>
      <c r="G52" s="39" t="s">
        <v>15</v>
      </c>
      <c r="H52" s="6" t="s">
        <v>0</v>
      </c>
      <c r="I52" s="39" t="s">
        <v>1</v>
      </c>
      <c r="J52" s="39" t="s">
        <v>2</v>
      </c>
      <c r="K52" s="39" t="s">
        <v>3</v>
      </c>
      <c r="L52" s="39" t="s">
        <v>4</v>
      </c>
      <c r="M52" s="39" t="s">
        <v>5</v>
      </c>
      <c r="N52" s="6" t="s">
        <v>28</v>
      </c>
      <c r="O52" s="39" t="s">
        <v>26</v>
      </c>
      <c r="P52" s="67" t="s">
        <v>27</v>
      </c>
      <c r="Q52" s="19" t="s">
        <v>17</v>
      </c>
      <c r="R52" s="19" t="s">
        <v>49</v>
      </c>
      <c r="S52" s="125"/>
      <c r="T52" s="125"/>
      <c r="U52" s="60"/>
      <c r="V52" s="128"/>
      <c r="W52" s="60"/>
      <c r="Y52" s="1" t="s">
        <v>46</v>
      </c>
    </row>
    <row r="53" spans="1:25" ht="13.5" hidden="1">
      <c r="A53" s="3" t="s">
        <v>50</v>
      </c>
      <c r="B53" s="25">
        <v>631616</v>
      </c>
      <c r="C53" s="25">
        <v>658875</v>
      </c>
      <c r="D53" s="40">
        <v>840030</v>
      </c>
      <c r="E53" s="68">
        <v>719335</v>
      </c>
      <c r="F53" s="40">
        <v>746205</v>
      </c>
      <c r="G53" s="40">
        <v>698245</v>
      </c>
      <c r="H53" s="40">
        <v>719904</v>
      </c>
      <c r="I53" s="40">
        <v>630328</v>
      </c>
      <c r="J53" s="40">
        <v>648078</v>
      </c>
      <c r="K53" s="40">
        <v>606349</v>
      </c>
      <c r="L53" s="40">
        <v>543753</v>
      </c>
      <c r="M53" s="40">
        <v>553384</v>
      </c>
      <c r="N53" s="25">
        <v>466211</v>
      </c>
      <c r="O53" s="40">
        <v>466145</v>
      </c>
      <c r="P53" s="26">
        <v>597669</v>
      </c>
      <c r="Q53" s="27">
        <v>7996102</v>
      </c>
      <c r="R53" s="27">
        <v>7395606</v>
      </c>
      <c r="S53" s="127"/>
      <c r="T53" s="127"/>
      <c r="U53" s="61"/>
      <c r="V53" s="128"/>
      <c r="W53" s="61"/>
      <c r="Y53" s="131">
        <f>SUM(E53:M53)+SUM(B59:D59)</f>
        <v>7395606</v>
      </c>
    </row>
    <row r="54" spans="1:25" ht="13.5" hidden="1">
      <c r="A54" s="2" t="s">
        <v>51</v>
      </c>
      <c r="B54" s="28">
        <v>65351</v>
      </c>
      <c r="C54" s="28">
        <v>79236</v>
      </c>
      <c r="D54" s="41">
        <v>105086</v>
      </c>
      <c r="E54" s="69">
        <v>67480</v>
      </c>
      <c r="F54" s="41">
        <v>68968</v>
      </c>
      <c r="G54" s="41">
        <v>76594</v>
      </c>
      <c r="H54" s="41">
        <v>73404</v>
      </c>
      <c r="I54" s="41">
        <v>57493</v>
      </c>
      <c r="J54" s="41">
        <v>77518</v>
      </c>
      <c r="K54" s="41">
        <v>72612</v>
      </c>
      <c r="L54" s="41">
        <v>66699</v>
      </c>
      <c r="M54" s="41">
        <v>55755</v>
      </c>
      <c r="N54" s="28">
        <v>58211</v>
      </c>
      <c r="O54" s="41">
        <v>71394</v>
      </c>
      <c r="P54" s="29">
        <v>88405</v>
      </c>
      <c r="Q54" s="30">
        <v>866196</v>
      </c>
      <c r="R54" s="30">
        <v>834533</v>
      </c>
      <c r="S54" s="127"/>
      <c r="T54" s="127"/>
      <c r="U54" s="61"/>
      <c r="V54" s="128"/>
      <c r="W54" s="61"/>
      <c r="Y54" s="131">
        <f>SUM(E54:M54)+SUM(B60:D60)</f>
        <v>834457</v>
      </c>
    </row>
    <row r="55" spans="1:25" ht="14.25" hidden="1" thickBot="1">
      <c r="A55" s="10" t="s">
        <v>52</v>
      </c>
      <c r="B55" s="31">
        <v>7998</v>
      </c>
      <c r="C55" s="31">
        <v>9391</v>
      </c>
      <c r="D55" s="42">
        <v>13787</v>
      </c>
      <c r="E55" s="70">
        <v>8622</v>
      </c>
      <c r="F55" s="42">
        <v>8693</v>
      </c>
      <c r="G55" s="42">
        <v>9957</v>
      </c>
      <c r="H55" s="42">
        <v>9445</v>
      </c>
      <c r="I55" s="42">
        <v>8697</v>
      </c>
      <c r="J55" s="42">
        <v>10722</v>
      </c>
      <c r="K55" s="42">
        <v>7342</v>
      </c>
      <c r="L55" s="42">
        <v>7603</v>
      </c>
      <c r="M55" s="42">
        <v>7278</v>
      </c>
      <c r="N55" s="31">
        <v>5627</v>
      </c>
      <c r="O55" s="42">
        <v>5896</v>
      </c>
      <c r="P55" s="32">
        <v>7698</v>
      </c>
      <c r="Q55" s="33">
        <v>109535</v>
      </c>
      <c r="R55" s="33">
        <v>97580</v>
      </c>
      <c r="S55" s="127"/>
      <c r="T55" s="127"/>
      <c r="U55" s="61"/>
      <c r="V55" s="128"/>
      <c r="W55" s="61"/>
      <c r="Y55" s="131">
        <f>SUM(E55:M55)+SUM(B61:D61)</f>
        <v>97580</v>
      </c>
    </row>
    <row r="56" spans="1:25" s="8" customFormat="1" ht="13.5" hidden="1">
      <c r="A56" s="51" t="s">
        <v>53</v>
      </c>
      <c r="B56" s="52">
        <v>704965</v>
      </c>
      <c r="C56" s="52">
        <v>747502</v>
      </c>
      <c r="D56" s="53">
        <v>958903</v>
      </c>
      <c r="E56" s="71">
        <v>795437</v>
      </c>
      <c r="F56" s="53">
        <v>823866</v>
      </c>
      <c r="G56" s="53">
        <v>784796</v>
      </c>
      <c r="H56" s="53">
        <v>802753</v>
      </c>
      <c r="I56" s="53">
        <v>696518</v>
      </c>
      <c r="J56" s="53">
        <v>736318</v>
      </c>
      <c r="K56" s="53">
        <v>686303</v>
      </c>
      <c r="L56" s="53">
        <v>618055</v>
      </c>
      <c r="M56" s="53">
        <v>616417</v>
      </c>
      <c r="N56" s="52">
        <v>530049</v>
      </c>
      <c r="O56" s="53">
        <v>543435</v>
      </c>
      <c r="P56" s="72">
        <v>693772</v>
      </c>
      <c r="Q56" s="54">
        <v>8971833</v>
      </c>
      <c r="R56" s="54">
        <v>8327719</v>
      </c>
      <c r="S56" s="129"/>
      <c r="T56" s="129"/>
      <c r="U56" s="62"/>
      <c r="V56" s="128"/>
      <c r="W56" s="62"/>
      <c r="Y56" s="131">
        <f>SUM(E56:M56)+SUM(B62:D62)</f>
        <v>8327643</v>
      </c>
    </row>
    <row r="57" spans="24:30" ht="14.25" thickBot="1">
      <c r="X57" t="s">
        <v>19</v>
      </c>
      <c r="Y57" t="s">
        <v>30</v>
      </c>
      <c r="Z57" t="s">
        <v>30</v>
      </c>
      <c r="AC57" t="s">
        <v>54</v>
      </c>
      <c r="AD57" t="s">
        <v>54</v>
      </c>
    </row>
    <row r="58" spans="1:30" s="1" customFormat="1" ht="14.25" hidden="1" thickBot="1">
      <c r="A58" s="133"/>
      <c r="B58" s="134">
        <v>39814</v>
      </c>
      <c r="C58" s="135" t="s">
        <v>6</v>
      </c>
      <c r="D58" s="136" t="s">
        <v>7</v>
      </c>
      <c r="E58" s="133" t="s">
        <v>13</v>
      </c>
      <c r="F58" s="136" t="s">
        <v>14</v>
      </c>
      <c r="G58" s="136" t="s">
        <v>15</v>
      </c>
      <c r="H58" s="135" t="s">
        <v>0</v>
      </c>
      <c r="I58" s="136" t="s">
        <v>1</v>
      </c>
      <c r="J58" s="136" t="s">
        <v>2</v>
      </c>
      <c r="K58" s="136" t="s">
        <v>3</v>
      </c>
      <c r="L58" s="136" t="s">
        <v>4</v>
      </c>
      <c r="M58" s="136" t="s">
        <v>5</v>
      </c>
      <c r="N58" s="135" t="s">
        <v>36</v>
      </c>
      <c r="O58" s="136" t="s">
        <v>26</v>
      </c>
      <c r="P58" s="137" t="s">
        <v>27</v>
      </c>
      <c r="Q58" s="138" t="s">
        <v>17</v>
      </c>
      <c r="R58" s="81" t="s">
        <v>29</v>
      </c>
      <c r="S58" s="125"/>
      <c r="T58" s="125"/>
      <c r="U58" s="60" t="s">
        <v>12</v>
      </c>
      <c r="V58" s="60" t="s">
        <v>12</v>
      </c>
      <c r="W58" s="57" t="s">
        <v>19</v>
      </c>
      <c r="X58" s="60" t="s">
        <v>12</v>
      </c>
      <c r="Y58" s="60" t="s">
        <v>44</v>
      </c>
      <c r="Z58" s="1" t="s">
        <v>12</v>
      </c>
      <c r="AC58" s="1" t="s">
        <v>44</v>
      </c>
      <c r="AD58" s="1" t="s">
        <v>12</v>
      </c>
    </row>
    <row r="59" spans="1:25" ht="13.5" hidden="1">
      <c r="A59" s="3" t="s">
        <v>32</v>
      </c>
      <c r="B59" s="25">
        <f aca="true" t="shared" si="8" ref="B59:P59">B10+B34</f>
        <v>466211</v>
      </c>
      <c r="C59" s="25">
        <f t="shared" si="8"/>
        <v>466145</v>
      </c>
      <c r="D59" s="40">
        <f t="shared" si="8"/>
        <v>597669</v>
      </c>
      <c r="E59" s="68">
        <f t="shared" si="8"/>
        <v>495032</v>
      </c>
      <c r="F59" s="40">
        <f t="shared" si="8"/>
        <v>537159</v>
      </c>
      <c r="G59" s="40">
        <f t="shared" si="8"/>
        <v>573757</v>
      </c>
      <c r="H59" s="40">
        <f t="shared" si="8"/>
        <v>637080</v>
      </c>
      <c r="I59" s="40">
        <f t="shared" si="8"/>
        <v>625798</v>
      </c>
      <c r="J59" s="40">
        <f t="shared" si="8"/>
        <v>613911</v>
      </c>
      <c r="K59" s="40">
        <f t="shared" si="8"/>
        <v>638960</v>
      </c>
      <c r="L59" s="40">
        <f t="shared" si="8"/>
        <v>634874</v>
      </c>
      <c r="M59" s="40">
        <f t="shared" si="8"/>
        <v>692956</v>
      </c>
      <c r="N59" s="93">
        <f t="shared" si="8"/>
        <v>0</v>
      </c>
      <c r="O59" s="94">
        <f t="shared" si="8"/>
        <v>0</v>
      </c>
      <c r="P59" s="95">
        <f t="shared" si="8"/>
        <v>0</v>
      </c>
      <c r="Q59" s="27">
        <f>SUM(B59:M59)</f>
        <v>6979552</v>
      </c>
      <c r="R59" s="82">
        <f>SUM(E59:P59)</f>
        <v>5449527</v>
      </c>
      <c r="S59" s="127"/>
      <c r="T59" s="127"/>
      <c r="U59" s="61"/>
      <c r="V59" s="61"/>
      <c r="W59" s="58">
        <f>SUM(B59:K59)</f>
        <v>5651722</v>
      </c>
      <c r="X59" s="61"/>
      <c r="Y59" s="61"/>
    </row>
    <row r="60" spans="1:25" ht="13.5" hidden="1">
      <c r="A60" s="2" t="s">
        <v>33</v>
      </c>
      <c r="B60" s="28">
        <f aca="true" t="shared" si="9" ref="B60:P60">B11+B35</f>
        <v>58171</v>
      </c>
      <c r="C60" s="28">
        <f t="shared" si="9"/>
        <v>71371</v>
      </c>
      <c r="D60" s="41">
        <f t="shared" si="9"/>
        <v>88392</v>
      </c>
      <c r="E60" s="69">
        <f t="shared" si="9"/>
        <v>53271</v>
      </c>
      <c r="F60" s="41">
        <f t="shared" si="9"/>
        <v>54000</v>
      </c>
      <c r="G60" s="41">
        <f t="shared" si="9"/>
        <v>64898</v>
      </c>
      <c r="H60" s="41">
        <f t="shared" si="9"/>
        <v>64416</v>
      </c>
      <c r="I60" s="41">
        <f t="shared" si="9"/>
        <v>51585</v>
      </c>
      <c r="J60" s="41">
        <f t="shared" si="9"/>
        <v>68655</v>
      </c>
      <c r="K60" s="41">
        <f t="shared" si="9"/>
        <v>63369</v>
      </c>
      <c r="L60" s="41">
        <f t="shared" si="9"/>
        <v>63873</v>
      </c>
      <c r="M60" s="41">
        <f t="shared" si="9"/>
        <v>52406</v>
      </c>
      <c r="N60" s="96">
        <f t="shared" si="9"/>
        <v>0</v>
      </c>
      <c r="O60" s="97">
        <f t="shared" si="9"/>
        <v>0</v>
      </c>
      <c r="P60" s="98">
        <f t="shared" si="9"/>
        <v>0</v>
      </c>
      <c r="Q60" s="30">
        <f>SUM(B60:M60)</f>
        <v>754407</v>
      </c>
      <c r="R60" s="83">
        <f>SUM(E60:P60)</f>
        <v>536473</v>
      </c>
      <c r="S60" s="127"/>
      <c r="T60" s="127"/>
      <c r="U60" s="61"/>
      <c r="V60" s="61"/>
      <c r="W60" s="58">
        <f>SUM(B60:K60)</f>
        <v>638128</v>
      </c>
      <c r="X60" s="61"/>
      <c r="Y60" s="61"/>
    </row>
    <row r="61" spans="1:25" ht="14.25" hidden="1" thickBot="1">
      <c r="A61" s="10" t="s">
        <v>8</v>
      </c>
      <c r="B61" s="31">
        <f aca="true" t="shared" si="10" ref="B61:P61">B12+B36</f>
        <v>5627</v>
      </c>
      <c r="C61" s="31">
        <f t="shared" si="10"/>
        <v>5896</v>
      </c>
      <c r="D61" s="42">
        <f t="shared" si="10"/>
        <v>7698</v>
      </c>
      <c r="E61" s="70">
        <f t="shared" si="10"/>
        <v>5731</v>
      </c>
      <c r="F61" s="42">
        <f t="shared" si="10"/>
        <v>5728</v>
      </c>
      <c r="G61" s="42">
        <f t="shared" si="10"/>
        <v>7343</v>
      </c>
      <c r="H61" s="42">
        <f t="shared" si="10"/>
        <v>6777</v>
      </c>
      <c r="I61" s="42">
        <f t="shared" si="10"/>
        <v>6263</v>
      </c>
      <c r="J61" s="42">
        <f t="shared" si="10"/>
        <v>7374</v>
      </c>
      <c r="K61" s="42">
        <f t="shared" si="10"/>
        <v>6752</v>
      </c>
      <c r="L61" s="42">
        <f t="shared" si="10"/>
        <v>7348</v>
      </c>
      <c r="M61" s="42">
        <f t="shared" si="10"/>
        <v>6686</v>
      </c>
      <c r="N61" s="99">
        <f t="shared" si="10"/>
        <v>0</v>
      </c>
      <c r="O61" s="100">
        <f t="shared" si="10"/>
        <v>0</v>
      </c>
      <c r="P61" s="101">
        <f t="shared" si="10"/>
        <v>0</v>
      </c>
      <c r="Q61" s="33">
        <f>SUM(B61:M61)</f>
        <v>79223</v>
      </c>
      <c r="R61" s="84">
        <f>SUM(E61:P61)</f>
        <v>60002</v>
      </c>
      <c r="S61" s="127"/>
      <c r="T61" s="127"/>
      <c r="U61" s="61"/>
      <c r="V61" s="61"/>
      <c r="W61" s="58">
        <f>SUM(B61:K61)</f>
        <v>65189</v>
      </c>
      <c r="X61" s="61"/>
      <c r="Y61" s="61"/>
    </row>
    <row r="62" spans="1:25" s="8" customFormat="1" ht="15" hidden="1" thickBot="1" thickTop="1">
      <c r="A62" s="51" t="s">
        <v>20</v>
      </c>
      <c r="B62" s="52">
        <f aca="true" t="shared" si="11" ref="B62:P62">B59+B60+B61</f>
        <v>530009</v>
      </c>
      <c r="C62" s="52">
        <f t="shared" si="11"/>
        <v>543412</v>
      </c>
      <c r="D62" s="53">
        <f t="shared" si="11"/>
        <v>693759</v>
      </c>
      <c r="E62" s="71">
        <f t="shared" si="11"/>
        <v>554034</v>
      </c>
      <c r="F62" s="53">
        <f t="shared" si="11"/>
        <v>596887</v>
      </c>
      <c r="G62" s="53">
        <f t="shared" si="11"/>
        <v>645998</v>
      </c>
      <c r="H62" s="53">
        <f t="shared" si="11"/>
        <v>708273</v>
      </c>
      <c r="I62" s="53">
        <f t="shared" si="11"/>
        <v>683646</v>
      </c>
      <c r="J62" s="53">
        <f t="shared" si="11"/>
        <v>689940</v>
      </c>
      <c r="K62" s="53">
        <f t="shared" si="11"/>
        <v>709081</v>
      </c>
      <c r="L62" s="53">
        <f t="shared" si="11"/>
        <v>706095</v>
      </c>
      <c r="M62" s="53">
        <f t="shared" si="11"/>
        <v>752048</v>
      </c>
      <c r="N62" s="102">
        <f t="shared" si="11"/>
        <v>0</v>
      </c>
      <c r="O62" s="103">
        <f t="shared" si="11"/>
        <v>0</v>
      </c>
      <c r="P62" s="104">
        <f t="shared" si="11"/>
        <v>0</v>
      </c>
      <c r="Q62" s="54">
        <f>SUM(B62:M62)</f>
        <v>7813182</v>
      </c>
      <c r="R62" s="85">
        <f>SUM(R59:R61)</f>
        <v>6046002</v>
      </c>
      <c r="S62" s="129"/>
      <c r="T62" s="129"/>
      <c r="U62" s="62"/>
      <c r="V62" s="62"/>
      <c r="W62" s="58">
        <f>SUM(B62:K62)</f>
        <v>6355039</v>
      </c>
      <c r="X62" s="62"/>
      <c r="Y62" s="62"/>
    </row>
    <row r="63" spans="1:28" ht="14.25" thickBot="1">
      <c r="A63" s="139"/>
      <c r="B63" s="134">
        <v>40179</v>
      </c>
      <c r="C63" s="135" t="s">
        <v>6</v>
      </c>
      <c r="D63" s="136" t="s">
        <v>7</v>
      </c>
      <c r="E63" s="133" t="s">
        <v>13</v>
      </c>
      <c r="F63" s="136" t="s">
        <v>14</v>
      </c>
      <c r="G63" s="136" t="s">
        <v>15</v>
      </c>
      <c r="H63" s="135" t="s">
        <v>0</v>
      </c>
      <c r="I63" s="136" t="s">
        <v>1</v>
      </c>
      <c r="J63" s="136" t="s">
        <v>2</v>
      </c>
      <c r="K63" s="136" t="s">
        <v>3</v>
      </c>
      <c r="L63" s="136" t="s">
        <v>4</v>
      </c>
      <c r="M63" s="136" t="s">
        <v>5</v>
      </c>
      <c r="N63" s="135" t="s">
        <v>34</v>
      </c>
      <c r="O63" s="136" t="s">
        <v>26</v>
      </c>
      <c r="P63" s="137" t="s">
        <v>27</v>
      </c>
      <c r="Q63" s="138" t="s">
        <v>17</v>
      </c>
      <c r="R63" s="81" t="s">
        <v>30</v>
      </c>
      <c r="S63" s="125"/>
      <c r="T63" s="125"/>
      <c r="W63" s="58"/>
      <c r="X63" s="60"/>
      <c r="Y63" s="60"/>
      <c r="AA63" s="155" t="s">
        <v>61</v>
      </c>
      <c r="AB63" s="155"/>
    </row>
    <row r="64" spans="1:30" ht="16.5" customHeight="1">
      <c r="A64" s="3" t="s">
        <v>32</v>
      </c>
      <c r="B64" s="55">
        <f aca="true" t="shared" si="12" ref="B64:P64">B15+B39</f>
        <v>537454</v>
      </c>
      <c r="C64" s="55">
        <f t="shared" si="12"/>
        <v>534717</v>
      </c>
      <c r="D64" s="44">
        <f t="shared" si="12"/>
        <v>769381</v>
      </c>
      <c r="E64" s="149">
        <f t="shared" si="12"/>
        <v>606410</v>
      </c>
      <c r="F64" s="44">
        <f t="shared" si="12"/>
        <v>609742</v>
      </c>
      <c r="G64" s="44">
        <f t="shared" si="12"/>
        <v>641709</v>
      </c>
      <c r="H64" s="44">
        <f t="shared" si="12"/>
        <v>676200</v>
      </c>
      <c r="I64" s="44">
        <f t="shared" si="12"/>
        <v>616582</v>
      </c>
      <c r="J64" s="44">
        <f t="shared" si="12"/>
        <v>642818</v>
      </c>
      <c r="K64" s="44">
        <f t="shared" si="12"/>
        <v>602442</v>
      </c>
      <c r="L64" s="44">
        <f t="shared" si="12"/>
        <v>601803</v>
      </c>
      <c r="M64" s="44">
        <f t="shared" si="12"/>
        <v>688480</v>
      </c>
      <c r="N64" s="105">
        <f t="shared" si="12"/>
        <v>0</v>
      </c>
      <c r="O64" s="106">
        <f t="shared" si="12"/>
        <v>0</v>
      </c>
      <c r="P64" s="107">
        <f t="shared" si="12"/>
        <v>0</v>
      </c>
      <c r="Q64" s="21">
        <f>SUM(B64:M64)</f>
        <v>7527738</v>
      </c>
      <c r="R64" s="86">
        <f>SUM(E64:P64)</f>
        <v>5686186</v>
      </c>
      <c r="S64" s="157"/>
      <c r="T64" s="157"/>
      <c r="U64" s="63"/>
      <c r="V64" s="63"/>
      <c r="W64" s="58">
        <f>SUM(B64:K64)</f>
        <v>6237455</v>
      </c>
      <c r="X64" s="63">
        <f>W64/W59*100</f>
        <v>110.36379708697632</v>
      </c>
      <c r="Y64" s="63">
        <f>SUM(E59:M59)+SUM(B64:D64)</f>
        <v>7291079</v>
      </c>
      <c r="Z64" s="132">
        <f>Y64/Y53*100</f>
        <v>98.58663373900664</v>
      </c>
      <c r="AA64" s="156">
        <f>SUM(E59:M59)+B64+C64+D64</f>
        <v>7291079</v>
      </c>
      <c r="AB64" s="132"/>
      <c r="AC64" s="131">
        <f>SUM(E64:J64)</f>
        <v>3793461</v>
      </c>
      <c r="AD64" s="132">
        <f>AC64/SUM(E59:J59)*100</f>
        <v>108.92183360385812</v>
      </c>
    </row>
    <row r="65" spans="1:30" ht="16.5" customHeight="1">
      <c r="A65" s="2" t="s">
        <v>33</v>
      </c>
      <c r="B65" s="147">
        <f aca="true" t="shared" si="13" ref="B65:P65">B16+B40</f>
        <v>58781</v>
      </c>
      <c r="C65" s="147">
        <f t="shared" si="13"/>
        <v>71496</v>
      </c>
      <c r="D65" s="65">
        <f t="shared" si="13"/>
        <v>94488</v>
      </c>
      <c r="E65" s="148">
        <f t="shared" si="13"/>
        <v>57990</v>
      </c>
      <c r="F65" s="65">
        <f t="shared" si="13"/>
        <v>59039</v>
      </c>
      <c r="G65" s="65">
        <f t="shared" si="13"/>
        <v>71502</v>
      </c>
      <c r="H65" s="65">
        <f t="shared" si="13"/>
        <v>69121</v>
      </c>
      <c r="I65" s="65">
        <f t="shared" si="13"/>
        <v>62695</v>
      </c>
      <c r="J65" s="65">
        <f t="shared" si="13"/>
        <v>72499</v>
      </c>
      <c r="K65" s="65">
        <f t="shared" si="13"/>
        <v>54671</v>
      </c>
      <c r="L65" s="65">
        <f t="shared" si="13"/>
        <v>55678</v>
      </c>
      <c r="M65" s="45">
        <f t="shared" si="13"/>
        <v>55332</v>
      </c>
      <c r="N65" s="108">
        <f t="shared" si="13"/>
        <v>0</v>
      </c>
      <c r="O65" s="109">
        <f t="shared" si="13"/>
        <v>0</v>
      </c>
      <c r="P65" s="110">
        <f t="shared" si="13"/>
        <v>0</v>
      </c>
      <c r="Q65" s="22">
        <f>SUM(B65:M65)</f>
        <v>783292</v>
      </c>
      <c r="R65" s="87">
        <f>SUM(E65:P65)</f>
        <v>558527</v>
      </c>
      <c r="S65" s="157"/>
      <c r="T65" s="157"/>
      <c r="U65" s="63"/>
      <c r="V65" s="63"/>
      <c r="W65" s="58">
        <f>SUM(B65:K65)</f>
        <v>672282</v>
      </c>
      <c r="X65" s="63">
        <f>W65/W60*100</f>
        <v>105.35221773688038</v>
      </c>
      <c r="Y65" s="63">
        <f>SUM(E60:M60)+SUM(B65:D65)</f>
        <v>761238</v>
      </c>
      <c r="Z65" s="132">
        <f>Y65/Y54*100</f>
        <v>91.22555146640269</v>
      </c>
      <c r="AA65" s="156">
        <f>SUM(E60:M60)+B65+C65+D65</f>
        <v>761238</v>
      </c>
      <c r="AB65" s="132"/>
      <c r="AC65" s="131">
        <f>SUM(E65:J65)</f>
        <v>392846</v>
      </c>
      <c r="AD65" s="132">
        <f>AC65/SUM(E60:J60)*100</f>
        <v>110.09486442934211</v>
      </c>
    </row>
    <row r="66" spans="1:30" ht="16.5" customHeight="1" thickBot="1">
      <c r="A66" s="10" t="s">
        <v>8</v>
      </c>
      <c r="B66" s="152">
        <f aca="true" t="shared" si="14" ref="B66:P66">B17+B41</f>
        <v>7129</v>
      </c>
      <c r="C66" s="36">
        <f t="shared" si="14"/>
        <v>7731</v>
      </c>
      <c r="D66" s="46">
        <f t="shared" si="14"/>
        <v>12386</v>
      </c>
      <c r="E66" s="153">
        <f t="shared" si="14"/>
        <v>7634</v>
      </c>
      <c r="F66" s="150">
        <f t="shared" si="14"/>
        <v>7964</v>
      </c>
      <c r="G66" s="150">
        <f t="shared" si="14"/>
        <v>9752</v>
      </c>
      <c r="H66" s="150">
        <f t="shared" si="14"/>
        <v>8963</v>
      </c>
      <c r="I66" s="46">
        <f t="shared" si="14"/>
        <v>8353</v>
      </c>
      <c r="J66" s="150">
        <f t="shared" si="14"/>
        <v>9305</v>
      </c>
      <c r="K66" s="46">
        <f t="shared" si="14"/>
        <v>8151</v>
      </c>
      <c r="L66" s="46">
        <f t="shared" si="14"/>
        <v>9749</v>
      </c>
      <c r="M66" s="46">
        <f t="shared" si="14"/>
        <v>10023</v>
      </c>
      <c r="N66" s="111">
        <f t="shared" si="14"/>
        <v>0</v>
      </c>
      <c r="O66" s="112">
        <f t="shared" si="14"/>
        <v>0</v>
      </c>
      <c r="P66" s="113">
        <f t="shared" si="14"/>
        <v>0</v>
      </c>
      <c r="Q66" s="23">
        <f>SUM(B66:M66)</f>
        <v>107140</v>
      </c>
      <c r="R66" s="88">
        <f>SUM(E66:P66)</f>
        <v>79894</v>
      </c>
      <c r="S66" s="157"/>
      <c r="T66" s="157"/>
      <c r="U66" s="63"/>
      <c r="V66" s="63"/>
      <c r="W66" s="58">
        <f>SUM(B66:K66)</f>
        <v>87368</v>
      </c>
      <c r="X66" s="63">
        <f>W66/W61*100</f>
        <v>134.02261117673225</v>
      </c>
      <c r="Y66" s="63">
        <f>SUM(E61:M61)+SUM(B66:D66)</f>
        <v>87248</v>
      </c>
      <c r="Z66" s="132">
        <f>Y66/Y55*100</f>
        <v>89.41176470588236</v>
      </c>
      <c r="AA66" s="156">
        <f>SUM(E61:M61)+B66+C66+D66</f>
        <v>87248</v>
      </c>
      <c r="AB66" s="132"/>
      <c r="AC66" s="131">
        <f>SUM(E66:J66)</f>
        <v>51971</v>
      </c>
      <c r="AD66" s="132">
        <f>AC66/SUM(E61:J61)*100</f>
        <v>132.5249898000816</v>
      </c>
    </row>
    <row r="67" spans="1:30" s="8" customFormat="1" ht="16.5" customHeight="1" thickBot="1" thickTop="1">
      <c r="A67" s="11" t="s">
        <v>18</v>
      </c>
      <c r="B67" s="13">
        <f aca="true" t="shared" si="15" ref="B67:P67">B64+B65+B66</f>
        <v>603364</v>
      </c>
      <c r="C67" s="13">
        <f t="shared" si="15"/>
        <v>613944</v>
      </c>
      <c r="D67" s="47">
        <f t="shared" si="15"/>
        <v>876255</v>
      </c>
      <c r="E67" s="76">
        <f t="shared" si="15"/>
        <v>672034</v>
      </c>
      <c r="F67" s="47">
        <f t="shared" si="15"/>
        <v>676745</v>
      </c>
      <c r="G67" s="47">
        <f t="shared" si="15"/>
        <v>722963</v>
      </c>
      <c r="H67" s="47">
        <f t="shared" si="15"/>
        <v>754284</v>
      </c>
      <c r="I67" s="47">
        <f t="shared" si="15"/>
        <v>687630</v>
      </c>
      <c r="J67" s="47">
        <f t="shared" si="15"/>
        <v>724622</v>
      </c>
      <c r="K67" s="47">
        <f t="shared" si="15"/>
        <v>665264</v>
      </c>
      <c r="L67" s="47">
        <f t="shared" si="15"/>
        <v>667230</v>
      </c>
      <c r="M67" s="47">
        <f t="shared" si="15"/>
        <v>753835</v>
      </c>
      <c r="N67" s="114">
        <f t="shared" si="15"/>
        <v>0</v>
      </c>
      <c r="O67" s="115">
        <f t="shared" si="15"/>
        <v>0</v>
      </c>
      <c r="P67" s="116">
        <f t="shared" si="15"/>
        <v>0</v>
      </c>
      <c r="Q67" s="24">
        <f>SUM(B67:M67)</f>
        <v>8418170</v>
      </c>
      <c r="R67" s="89">
        <f>SUM(R64:R66)</f>
        <v>6324607</v>
      </c>
      <c r="S67" s="158"/>
      <c r="T67" s="158"/>
      <c r="U67" s="63"/>
      <c r="V67" s="63"/>
      <c r="W67" s="58">
        <f>SUM(B67:K67)</f>
        <v>6997105</v>
      </c>
      <c r="X67" s="63">
        <f>W67/W62*100</f>
        <v>110.10325821761282</v>
      </c>
      <c r="Y67" s="63">
        <f>SUM(E62:M62)+SUM(B67:D67)</f>
        <v>8139565</v>
      </c>
      <c r="Z67" s="132">
        <f>Y67/Y56*100</f>
        <v>97.74152182076008</v>
      </c>
      <c r="AA67" s="156">
        <f>SUM(E62:M62)+B67+C67+D67</f>
        <v>8139565</v>
      </c>
      <c r="AB67" s="132"/>
      <c r="AC67" s="131">
        <f>SUM(E67:J67)</f>
        <v>4238278</v>
      </c>
      <c r="AD67" s="132">
        <f>AC67/SUM(E62:J62)*100</f>
        <v>109.26838298041291</v>
      </c>
    </row>
    <row r="68" spans="1:30" ht="14.25" thickBot="1">
      <c r="A68" s="139"/>
      <c r="B68" s="134">
        <v>40544</v>
      </c>
      <c r="C68" s="135" t="s">
        <v>6</v>
      </c>
      <c r="D68" s="136" t="s">
        <v>7</v>
      </c>
      <c r="E68" s="133" t="s">
        <v>13</v>
      </c>
      <c r="F68" s="136" t="s">
        <v>14</v>
      </c>
      <c r="G68" s="136" t="s">
        <v>15</v>
      </c>
      <c r="H68" s="135" t="s">
        <v>0</v>
      </c>
      <c r="I68" s="136" t="s">
        <v>1</v>
      </c>
      <c r="J68" s="136" t="s">
        <v>2</v>
      </c>
      <c r="K68" s="136" t="s">
        <v>3</v>
      </c>
      <c r="L68" s="136" t="s">
        <v>4</v>
      </c>
      <c r="M68" s="136" t="s">
        <v>5</v>
      </c>
      <c r="N68" s="135" t="s">
        <v>34</v>
      </c>
      <c r="O68" s="136" t="s">
        <v>26</v>
      </c>
      <c r="P68" s="137" t="s">
        <v>27</v>
      </c>
      <c r="Q68" s="138" t="s">
        <v>17</v>
      </c>
      <c r="R68" s="81" t="s">
        <v>30</v>
      </c>
      <c r="S68" t="s">
        <v>62</v>
      </c>
      <c r="T68" t="s">
        <v>63</v>
      </c>
      <c r="U68" t="s">
        <v>58</v>
      </c>
      <c r="V68" t="s">
        <v>59</v>
      </c>
      <c r="W68" s="58"/>
      <c r="X68" s="60"/>
      <c r="Y68" s="60"/>
      <c r="AA68" s="155" t="s">
        <v>60</v>
      </c>
      <c r="AB68" s="155" t="s">
        <v>57</v>
      </c>
      <c r="AC68" t="s">
        <v>54</v>
      </c>
      <c r="AD68" t="s">
        <v>54</v>
      </c>
    </row>
    <row r="69" spans="1:30" ht="16.5" customHeight="1">
      <c r="A69" s="3" t="s">
        <v>32</v>
      </c>
      <c r="B69" s="55">
        <f aca="true" t="shared" si="16" ref="B69:P69">B20+B44</f>
        <v>567866</v>
      </c>
      <c r="C69" s="55">
        <f t="shared" si="16"/>
        <v>573504</v>
      </c>
      <c r="D69" s="44">
        <f t="shared" si="16"/>
        <v>732409</v>
      </c>
      <c r="E69" s="73">
        <f t="shared" si="16"/>
        <v>522097</v>
      </c>
      <c r="F69" s="44">
        <f>F20+F44</f>
        <v>416810</v>
      </c>
      <c r="G69" s="44">
        <f t="shared" si="16"/>
        <v>506927</v>
      </c>
      <c r="H69" s="44">
        <f t="shared" si="16"/>
        <v>580873</v>
      </c>
      <c r="I69" s="44">
        <f t="shared" si="16"/>
        <v>592590</v>
      </c>
      <c r="J69" s="44">
        <f t="shared" si="16"/>
        <v>661207</v>
      </c>
      <c r="K69" s="44">
        <f t="shared" si="16"/>
        <v>635849</v>
      </c>
      <c r="L69" s="44">
        <f t="shared" si="16"/>
        <v>615173</v>
      </c>
      <c r="M69" s="44">
        <f t="shared" si="16"/>
        <v>691548</v>
      </c>
      <c r="N69" s="105">
        <f t="shared" si="16"/>
        <v>0</v>
      </c>
      <c r="O69" s="106">
        <f t="shared" si="16"/>
        <v>0</v>
      </c>
      <c r="P69" s="107">
        <f t="shared" si="16"/>
        <v>0</v>
      </c>
      <c r="Q69" s="21">
        <f>SUM(B69:M69)</f>
        <v>7096853</v>
      </c>
      <c r="R69" s="86">
        <f>SUM(E69:P69)</f>
        <v>5223074</v>
      </c>
      <c r="S69" s="63">
        <f>M69/M64*100</f>
        <v>100.44561933534743</v>
      </c>
      <c r="T69" s="63">
        <f>Q69/SUM(B64:M64)*100</f>
        <v>94.27603617447897</v>
      </c>
      <c r="U69" s="63">
        <f>D69/D64*100</f>
        <v>95.19457849881918</v>
      </c>
      <c r="V69" s="63">
        <f>Q69/SUM(B64:D64)*100</f>
        <v>385.37347845730125</v>
      </c>
      <c r="W69" s="58">
        <f>SUM(B69:K69)</f>
        <v>5790132</v>
      </c>
      <c r="X69" s="63">
        <f>W69/W64*100</f>
        <v>92.82843723922657</v>
      </c>
      <c r="Y69" s="63">
        <f>SUM(E64:M64)+SUM(B69:D69)</f>
        <v>7559965</v>
      </c>
      <c r="Z69" s="132" t="e">
        <f>Y69/Y58*100</f>
        <v>#VALUE!</v>
      </c>
      <c r="AA69" s="156">
        <f>SUM(E64:M64)+B69+C69+D69</f>
        <v>7559965</v>
      </c>
      <c r="AB69" s="132">
        <f>AA69/AA64*100</f>
        <v>103.68787665035586</v>
      </c>
      <c r="AC69" s="131">
        <f>SUM(E69:J69)</f>
        <v>3280504</v>
      </c>
      <c r="AD69" s="132">
        <f>AC69/SUM(E64:J64)*100</f>
        <v>86.47786282763946</v>
      </c>
    </row>
    <row r="70" spans="1:30" ht="16.5" customHeight="1">
      <c r="A70" s="2" t="s">
        <v>33</v>
      </c>
      <c r="B70" s="147">
        <f aca="true" t="shared" si="17" ref="B70:P70">B21+B45</f>
        <v>57173</v>
      </c>
      <c r="C70" s="147">
        <f t="shared" si="17"/>
        <v>64656</v>
      </c>
      <c r="D70" s="65">
        <f t="shared" si="17"/>
        <v>70767</v>
      </c>
      <c r="E70" s="148">
        <f t="shared" si="17"/>
        <v>39059</v>
      </c>
      <c r="F70" s="65">
        <f t="shared" si="17"/>
        <v>47664</v>
      </c>
      <c r="G70" s="65">
        <f t="shared" si="17"/>
        <v>62945</v>
      </c>
      <c r="H70" s="65">
        <f t="shared" si="17"/>
        <v>65407</v>
      </c>
      <c r="I70" s="65">
        <f t="shared" si="17"/>
        <v>56288</v>
      </c>
      <c r="J70" s="65">
        <f t="shared" si="17"/>
        <v>67062</v>
      </c>
      <c r="K70" s="65">
        <f t="shared" si="17"/>
        <v>69281</v>
      </c>
      <c r="L70" s="65">
        <f t="shared" si="17"/>
        <v>67522</v>
      </c>
      <c r="M70" s="45">
        <f t="shared" si="17"/>
        <v>62654</v>
      </c>
      <c r="N70" s="108">
        <f t="shared" si="17"/>
        <v>0</v>
      </c>
      <c r="O70" s="109">
        <f t="shared" si="17"/>
        <v>0</v>
      </c>
      <c r="P70" s="110">
        <f t="shared" si="17"/>
        <v>0</v>
      </c>
      <c r="Q70" s="22">
        <f>SUM(B70:M70)</f>
        <v>730478</v>
      </c>
      <c r="R70" s="87">
        <f>SUM(E70:P70)</f>
        <v>537882</v>
      </c>
      <c r="S70" s="63">
        <f>M70/M65*100</f>
        <v>113.23284898431287</v>
      </c>
      <c r="T70" s="63">
        <f>Q70/SUM(B65:M65)*100</f>
        <v>93.25743145595767</v>
      </c>
      <c r="U70" s="63">
        <f>D70/D65*100</f>
        <v>74.89522479044957</v>
      </c>
      <c r="V70" s="63">
        <f>Q70/SUM(B65:D65)*100</f>
        <v>324.9963294996997</v>
      </c>
      <c r="W70" s="58">
        <f>SUM(B70:K70)</f>
        <v>600302</v>
      </c>
      <c r="X70" s="63">
        <f>W70/W65*100</f>
        <v>89.29318351525104</v>
      </c>
      <c r="Y70" s="63">
        <f>SUM(E65:M65)+SUM(B70:D70)</f>
        <v>751123</v>
      </c>
      <c r="Z70" s="132" t="e">
        <f>Y70/Y59*100</f>
        <v>#DIV/0!</v>
      </c>
      <c r="AA70" s="156">
        <f>SUM(E65:M65)+B70+C70+D70</f>
        <v>751123</v>
      </c>
      <c r="AB70" s="132">
        <f>AA70/AA65*100</f>
        <v>98.67124342189959</v>
      </c>
      <c r="AC70" s="131">
        <f>SUM(E70:J70)</f>
        <v>338425</v>
      </c>
      <c r="AD70" s="132">
        <f>AC70/SUM(E65:J65)*100</f>
        <v>86.14698889641234</v>
      </c>
    </row>
    <row r="71" spans="1:30" ht="16.5" customHeight="1" thickBot="1">
      <c r="A71" s="10" t="s">
        <v>8</v>
      </c>
      <c r="B71" s="152">
        <f aca="true" t="shared" si="18" ref="B71:P71">B22+B46</f>
        <v>9194</v>
      </c>
      <c r="C71" s="152">
        <f t="shared" si="18"/>
        <v>9196</v>
      </c>
      <c r="D71" s="150">
        <f t="shared" si="18"/>
        <v>14648</v>
      </c>
      <c r="E71" s="153">
        <f t="shared" si="18"/>
        <v>7450</v>
      </c>
      <c r="F71" s="150">
        <f t="shared" si="18"/>
        <v>7042</v>
      </c>
      <c r="G71" s="150">
        <f t="shared" si="18"/>
        <v>7896</v>
      </c>
      <c r="H71" s="150">
        <f t="shared" si="18"/>
        <v>10349</v>
      </c>
      <c r="I71" s="150">
        <f t="shared" si="18"/>
        <v>11131</v>
      </c>
      <c r="J71" s="150">
        <f t="shared" si="18"/>
        <v>12085</v>
      </c>
      <c r="K71" s="150">
        <f t="shared" si="18"/>
        <v>9798</v>
      </c>
      <c r="L71" s="150">
        <f t="shared" si="18"/>
        <v>10151</v>
      </c>
      <c r="M71" s="46">
        <f t="shared" si="18"/>
        <v>12671</v>
      </c>
      <c r="N71" s="111">
        <f t="shared" si="18"/>
        <v>0</v>
      </c>
      <c r="O71" s="112">
        <f t="shared" si="18"/>
        <v>0</v>
      </c>
      <c r="P71" s="113">
        <f t="shared" si="18"/>
        <v>0</v>
      </c>
      <c r="Q71" s="23">
        <f>SUM(B71:M71)</f>
        <v>121611</v>
      </c>
      <c r="R71" s="88">
        <f>SUM(E71:P71)</f>
        <v>88573</v>
      </c>
      <c r="S71" s="63">
        <f>M71/M66*100</f>
        <v>126.41923575775715</v>
      </c>
      <c r="T71" s="63">
        <f>Q71/SUM(B66:M66)*100</f>
        <v>113.50662684338249</v>
      </c>
      <c r="U71" s="63">
        <f>D71/D66*100</f>
        <v>118.26255449701276</v>
      </c>
      <c r="V71" s="63">
        <f>Q71/SUM(B66:D66)*100</f>
        <v>446.34441752917866</v>
      </c>
      <c r="W71" s="58">
        <f>SUM(B71:K71)</f>
        <v>98789</v>
      </c>
      <c r="X71" s="63">
        <f>W71/W66*100</f>
        <v>113.07229191465984</v>
      </c>
      <c r="Y71" s="63">
        <f>SUM(E66:M66)+SUM(B71:D71)</f>
        <v>112932</v>
      </c>
      <c r="Z71" s="132" t="e">
        <f>Y71/Y60*100</f>
        <v>#DIV/0!</v>
      </c>
      <c r="AA71" s="156">
        <f>SUM(E66:M66)+B71+C71+D71</f>
        <v>112932</v>
      </c>
      <c r="AB71" s="132">
        <f>AA71/AA66*100</f>
        <v>129.43792407848892</v>
      </c>
      <c r="AC71" s="131">
        <f>SUM(E71:J71)</f>
        <v>55953</v>
      </c>
      <c r="AD71" s="132">
        <f>AC71/SUM(E66:J66)*100</f>
        <v>107.66196532681688</v>
      </c>
    </row>
    <row r="72" spans="1:30" s="8" customFormat="1" ht="16.5" customHeight="1" thickBot="1" thickTop="1">
      <c r="A72" s="11" t="s">
        <v>18</v>
      </c>
      <c r="B72" s="13">
        <f aca="true" t="shared" si="19" ref="B72:P72">B69+B70+B71</f>
        <v>634233</v>
      </c>
      <c r="C72" s="13">
        <f t="shared" si="19"/>
        <v>647356</v>
      </c>
      <c r="D72" s="47">
        <f t="shared" si="19"/>
        <v>817824</v>
      </c>
      <c r="E72" s="76">
        <f t="shared" si="19"/>
        <v>568606</v>
      </c>
      <c r="F72" s="47">
        <f t="shared" si="19"/>
        <v>471516</v>
      </c>
      <c r="G72" s="47">
        <f t="shared" si="19"/>
        <v>577768</v>
      </c>
      <c r="H72" s="47">
        <f t="shared" si="19"/>
        <v>656629</v>
      </c>
      <c r="I72" s="47">
        <f t="shared" si="19"/>
        <v>660009</v>
      </c>
      <c r="J72" s="47">
        <f t="shared" si="19"/>
        <v>740354</v>
      </c>
      <c r="K72" s="47">
        <f t="shared" si="19"/>
        <v>714928</v>
      </c>
      <c r="L72" s="47">
        <f t="shared" si="19"/>
        <v>692846</v>
      </c>
      <c r="M72" s="47">
        <f t="shared" si="19"/>
        <v>766873</v>
      </c>
      <c r="N72" s="114">
        <f t="shared" si="19"/>
        <v>0</v>
      </c>
      <c r="O72" s="115">
        <f t="shared" si="19"/>
        <v>0</v>
      </c>
      <c r="P72" s="116">
        <f t="shared" si="19"/>
        <v>0</v>
      </c>
      <c r="Q72" s="24">
        <f>SUM(B72:M72)</f>
        <v>7948942</v>
      </c>
      <c r="R72" s="89">
        <f>SUM(R69:R71)</f>
        <v>5849529</v>
      </c>
      <c r="S72" s="63">
        <f>M72/M67*100</f>
        <v>101.72955620261727</v>
      </c>
      <c r="T72" s="63">
        <f>Q72/SUM(B67:M67)*100</f>
        <v>94.426009453361</v>
      </c>
      <c r="U72" s="63">
        <f>D72/D67*100</f>
        <v>93.33173562490371</v>
      </c>
      <c r="V72" s="63">
        <f>Q72/SUM(B67:D67)*100</f>
        <v>379.68487215335773</v>
      </c>
      <c r="W72" s="58">
        <f>SUM(B72:K72)</f>
        <v>6489223</v>
      </c>
      <c r="X72" s="63">
        <f>W72/W67*100</f>
        <v>92.74154096587088</v>
      </c>
      <c r="Y72" s="63">
        <f>SUM(E67:M67)+SUM(B72:D72)</f>
        <v>8424020</v>
      </c>
      <c r="Z72" s="132" t="e">
        <f>Y72/Y61*100</f>
        <v>#DIV/0!</v>
      </c>
      <c r="AA72" s="156">
        <f>SUM(E67:M67)+B72+C72+D72</f>
        <v>8424020</v>
      </c>
      <c r="AB72" s="132">
        <f>AA72/AA67*100</f>
        <v>103.49471992667914</v>
      </c>
      <c r="AC72" s="131">
        <f>SUM(E72:J72)</f>
        <v>3674882</v>
      </c>
      <c r="AD72" s="132">
        <f>AC72/SUM(E67:J67)*100</f>
        <v>86.70695976054425</v>
      </c>
    </row>
    <row r="73" spans="4:25" ht="6.75" customHeight="1"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117"/>
      <c r="O73" s="117"/>
      <c r="P73" s="117"/>
      <c r="Q73" s="38"/>
      <c r="R73" s="90"/>
      <c r="S73" s="38"/>
      <c r="T73" s="38"/>
      <c r="U73" s="38"/>
      <c r="V73" s="38"/>
      <c r="W73" s="58"/>
      <c r="X73" s="38"/>
      <c r="Y73" s="38"/>
    </row>
  </sheetData>
  <sheetProtection/>
  <printOptions/>
  <pageMargins left="0.75" right="0.75" top="1" bottom="1" header="0.512" footer="0.512"/>
  <pageSetup horizontalDpi="600" verticalDpi="600" orientation="landscape" paperSize="9" scale="64" r:id="rId1"/>
  <rowBreaks count="1" manualBreakCount="1">
    <brk id="7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16"/>
  <sheetViews>
    <sheetView tabSelected="1" view="pageBreakPreview" zoomScale="75" zoomScaleSheetLayoutView="75" zoomScalePageLayoutView="0" workbookViewId="0" topLeftCell="A29">
      <selection activeCell="S107" sqref="S107"/>
    </sheetView>
  </sheetViews>
  <sheetFormatPr defaultColWidth="9.00390625" defaultRowHeight="13.5"/>
  <cols>
    <col min="1" max="1" width="14.625" style="0" customWidth="1"/>
    <col min="2" max="2" width="11.375" style="0" bestFit="1" customWidth="1"/>
    <col min="3" max="3" width="11.25390625" style="0" bestFit="1" customWidth="1"/>
    <col min="4" max="4" width="10.50390625" style="0" bestFit="1" customWidth="1"/>
    <col min="5" max="13" width="9.875" style="0" customWidth="1"/>
    <col min="14" max="14" width="9.375" style="80" hidden="1" customWidth="1"/>
    <col min="15" max="16" width="9.00390625" style="80" hidden="1" customWidth="1"/>
    <col min="17" max="17" width="13.625" style="0" bestFit="1" customWidth="1"/>
    <col min="18" max="18" width="11.25390625" style="80" hidden="1" customWidth="1"/>
    <col min="19" max="19" width="12.875" style="124" customWidth="1"/>
    <col min="20" max="20" width="14.50390625" style="124" customWidth="1"/>
    <col min="21" max="21" width="10.50390625" style="124" bestFit="1" customWidth="1"/>
    <col min="22" max="22" width="14.75390625" style="124" bestFit="1" customWidth="1"/>
    <col min="23" max="23" width="14.75390625" style="0" customWidth="1"/>
    <col min="24" max="24" width="17.375" style="0" customWidth="1"/>
    <col min="25" max="25" width="6.375" style="0" customWidth="1"/>
    <col min="26" max="26" width="5.125" style="0" customWidth="1"/>
    <col min="27" max="27" width="4.375" style="0" customWidth="1"/>
    <col min="28" max="28" width="5.875" style="0" customWidth="1"/>
    <col min="29" max="29" width="11.125" style="0" customWidth="1"/>
    <col min="30" max="30" width="11.625" style="0" customWidth="1"/>
  </cols>
  <sheetData>
    <row r="1" s="124" customFormat="1" ht="13.5">
      <c r="A1" s="130" t="s">
        <v>71</v>
      </c>
    </row>
    <row r="2" s="124" customFormat="1" ht="14.25" thickBot="1">
      <c r="A2" s="130"/>
    </row>
    <row r="3" spans="1:23" s="126" customFormat="1" ht="14.25" customHeight="1" hidden="1">
      <c r="A3" s="161"/>
      <c r="B3" s="162">
        <v>39448</v>
      </c>
      <c r="C3" s="163" t="s">
        <v>6</v>
      </c>
      <c r="D3" s="164" t="s">
        <v>7</v>
      </c>
      <c r="E3" s="161" t="s">
        <v>13</v>
      </c>
      <c r="F3" s="164" t="s">
        <v>14</v>
      </c>
      <c r="G3" s="163" t="s">
        <v>15</v>
      </c>
      <c r="H3" s="164" t="s">
        <v>0</v>
      </c>
      <c r="I3" s="163" t="s">
        <v>1</v>
      </c>
      <c r="J3" s="164" t="s">
        <v>2</v>
      </c>
      <c r="K3" s="163" t="s">
        <v>3</v>
      </c>
      <c r="L3" s="164" t="s">
        <v>4</v>
      </c>
      <c r="M3" s="164" t="s">
        <v>5</v>
      </c>
      <c r="N3" s="163" t="s">
        <v>38</v>
      </c>
      <c r="O3" s="164" t="s">
        <v>26</v>
      </c>
      <c r="P3" s="165" t="s">
        <v>27</v>
      </c>
      <c r="Q3" s="166" t="s">
        <v>39</v>
      </c>
      <c r="R3" s="166" t="s">
        <v>29</v>
      </c>
      <c r="S3" s="125"/>
      <c r="T3" s="125"/>
      <c r="U3" s="125"/>
      <c r="V3" s="125"/>
      <c r="W3" s="125"/>
    </row>
    <row r="4" spans="1:25" s="124" customFormat="1" ht="13.5" customHeight="1" hidden="1">
      <c r="A4" s="140" t="s">
        <v>50</v>
      </c>
      <c r="B4" s="167">
        <v>108787</v>
      </c>
      <c r="C4" s="167">
        <v>147820</v>
      </c>
      <c r="D4" s="168">
        <v>202516</v>
      </c>
      <c r="E4" s="169">
        <v>114735</v>
      </c>
      <c r="F4" s="168">
        <v>107147</v>
      </c>
      <c r="G4" s="168">
        <v>127047</v>
      </c>
      <c r="H4" s="168">
        <v>141535</v>
      </c>
      <c r="I4" s="168">
        <v>84557</v>
      </c>
      <c r="J4" s="168">
        <v>130182</v>
      </c>
      <c r="K4" s="168">
        <v>119999</v>
      </c>
      <c r="L4" s="168">
        <v>108484</v>
      </c>
      <c r="M4" s="168">
        <v>77234</v>
      </c>
      <c r="N4" s="167">
        <v>83311</v>
      </c>
      <c r="O4" s="168">
        <v>99816</v>
      </c>
      <c r="P4" s="170">
        <v>137427</v>
      </c>
      <c r="Q4" s="171">
        <f>SUM(B4:M4)</f>
        <v>1470043</v>
      </c>
      <c r="R4" s="171">
        <f>SUM(E4:P4)</f>
        <v>1331474</v>
      </c>
      <c r="S4" s="127"/>
      <c r="T4" s="127"/>
      <c r="U4" s="127"/>
      <c r="V4" s="127"/>
      <c r="W4" s="127"/>
      <c r="X4" s="128"/>
      <c r="Y4" s="128"/>
    </row>
    <row r="5" spans="1:25" s="124" customFormat="1" ht="13.5" customHeight="1" hidden="1">
      <c r="A5" s="172" t="s">
        <v>51</v>
      </c>
      <c r="B5" s="173">
        <v>46286</v>
      </c>
      <c r="C5" s="173">
        <v>62014</v>
      </c>
      <c r="D5" s="174">
        <v>83968</v>
      </c>
      <c r="E5" s="175">
        <v>47967</v>
      </c>
      <c r="F5" s="174">
        <v>49627</v>
      </c>
      <c r="G5" s="174">
        <v>57927</v>
      </c>
      <c r="H5" s="174">
        <v>52969</v>
      </c>
      <c r="I5" s="174">
        <v>39202</v>
      </c>
      <c r="J5" s="174">
        <v>55803</v>
      </c>
      <c r="K5" s="174">
        <v>55128</v>
      </c>
      <c r="L5" s="174">
        <v>51676</v>
      </c>
      <c r="M5" s="174">
        <v>39920</v>
      </c>
      <c r="N5" s="173">
        <v>45507</v>
      </c>
      <c r="O5" s="174">
        <v>57627</v>
      </c>
      <c r="P5" s="176">
        <v>73225</v>
      </c>
      <c r="Q5" s="177">
        <f>SUM(B5:M5)</f>
        <v>642487</v>
      </c>
      <c r="R5" s="177">
        <f>SUM(E5:P5)</f>
        <v>626578</v>
      </c>
      <c r="S5" s="127"/>
      <c r="T5" s="127"/>
      <c r="U5" s="127"/>
      <c r="V5" s="127"/>
      <c r="W5" s="127"/>
      <c r="X5" s="128"/>
      <c r="Y5" s="128"/>
    </row>
    <row r="6" spans="1:25" s="124" customFormat="1" ht="14.25" customHeight="1" hidden="1">
      <c r="A6" s="178" t="s">
        <v>8</v>
      </c>
      <c r="B6" s="179">
        <v>2696</v>
      </c>
      <c r="C6" s="179">
        <v>3548</v>
      </c>
      <c r="D6" s="180">
        <v>7068</v>
      </c>
      <c r="E6" s="181">
        <v>2322</v>
      </c>
      <c r="F6" s="180">
        <v>2586</v>
      </c>
      <c r="G6" s="180">
        <v>3471</v>
      </c>
      <c r="H6" s="180">
        <v>3037</v>
      </c>
      <c r="I6" s="180">
        <v>2989</v>
      </c>
      <c r="J6" s="180">
        <v>4805</v>
      </c>
      <c r="K6" s="180">
        <v>2579</v>
      </c>
      <c r="L6" s="180">
        <v>2902</v>
      </c>
      <c r="M6" s="180">
        <v>2664</v>
      </c>
      <c r="N6" s="179">
        <v>1963</v>
      </c>
      <c r="O6" s="180">
        <v>2136</v>
      </c>
      <c r="P6" s="182">
        <v>3342</v>
      </c>
      <c r="Q6" s="183">
        <f>SUM(B6:M6)</f>
        <v>40667</v>
      </c>
      <c r="R6" s="183">
        <f>SUM(E6:P6)</f>
        <v>34796</v>
      </c>
      <c r="S6" s="127"/>
      <c r="T6" s="127"/>
      <c r="U6" s="127"/>
      <c r="V6" s="127"/>
      <c r="W6" s="127"/>
      <c r="X6" s="128"/>
      <c r="Y6" s="128"/>
    </row>
    <row r="7" spans="1:25" s="130" customFormat="1" ht="14.25" hidden="1" thickBot="1">
      <c r="A7" s="184" t="s">
        <v>18</v>
      </c>
      <c r="B7" s="185">
        <f aca="true" t="shared" si="0" ref="B7:P7">B4+B5+B6</f>
        <v>157769</v>
      </c>
      <c r="C7" s="185">
        <f>D4+D5+D6</f>
        <v>293552</v>
      </c>
      <c r="D7" s="186">
        <f t="shared" si="0"/>
        <v>293552</v>
      </c>
      <c r="E7" s="187">
        <f t="shared" si="0"/>
        <v>165024</v>
      </c>
      <c r="F7" s="186">
        <f t="shared" si="0"/>
        <v>159360</v>
      </c>
      <c r="G7" s="186">
        <f t="shared" si="0"/>
        <v>188445</v>
      </c>
      <c r="H7" s="186">
        <f t="shared" si="0"/>
        <v>197541</v>
      </c>
      <c r="I7" s="186">
        <f t="shared" si="0"/>
        <v>126748</v>
      </c>
      <c r="J7" s="186">
        <f t="shared" si="0"/>
        <v>190790</v>
      </c>
      <c r="K7" s="186">
        <f t="shared" si="0"/>
        <v>177706</v>
      </c>
      <c r="L7" s="186">
        <f t="shared" si="0"/>
        <v>163062</v>
      </c>
      <c r="M7" s="186">
        <f t="shared" si="0"/>
        <v>119818</v>
      </c>
      <c r="N7" s="185">
        <f t="shared" si="0"/>
        <v>130781</v>
      </c>
      <c r="O7" s="186">
        <f t="shared" si="0"/>
        <v>159579</v>
      </c>
      <c r="P7" s="188">
        <f t="shared" si="0"/>
        <v>213994</v>
      </c>
      <c r="Q7" s="189">
        <f>SUM(B7:M7)</f>
        <v>2233367</v>
      </c>
      <c r="R7" s="189">
        <f>SUM(R4:R6)</f>
        <v>1992848</v>
      </c>
      <c r="S7" s="129"/>
      <c r="T7" s="129"/>
      <c r="U7" s="129"/>
      <c r="V7" s="129"/>
      <c r="W7" s="129"/>
      <c r="X7" s="128"/>
      <c r="Y7" s="128"/>
    </row>
    <row r="8" s="124" customFormat="1" ht="14.25" hidden="1" thickBot="1"/>
    <row r="9" spans="1:25" s="126" customFormat="1" ht="14.25" hidden="1" thickBot="1">
      <c r="A9" s="161"/>
      <c r="B9" s="162">
        <v>39814</v>
      </c>
      <c r="C9" s="163" t="s">
        <v>26</v>
      </c>
      <c r="D9" s="164" t="s">
        <v>27</v>
      </c>
      <c r="E9" s="161" t="s">
        <v>13</v>
      </c>
      <c r="F9" s="164" t="s">
        <v>14</v>
      </c>
      <c r="G9" s="163" t="s">
        <v>15</v>
      </c>
      <c r="H9" s="164" t="s">
        <v>0</v>
      </c>
      <c r="I9" s="163" t="s">
        <v>1</v>
      </c>
      <c r="J9" s="164" t="s">
        <v>2</v>
      </c>
      <c r="K9" s="163" t="s">
        <v>3</v>
      </c>
      <c r="L9" s="164" t="s">
        <v>4</v>
      </c>
      <c r="M9" s="164" t="s">
        <v>5</v>
      </c>
      <c r="N9" s="163" t="s">
        <v>37</v>
      </c>
      <c r="O9" s="164" t="s">
        <v>26</v>
      </c>
      <c r="P9" s="165" t="s">
        <v>27</v>
      </c>
      <c r="Q9" s="166" t="s">
        <v>31</v>
      </c>
      <c r="R9" s="166" t="s">
        <v>29</v>
      </c>
      <c r="S9" s="125"/>
      <c r="T9" s="125"/>
      <c r="U9" s="125"/>
      <c r="V9" s="125"/>
      <c r="W9" s="125"/>
      <c r="X9" s="125"/>
      <c r="Y9" s="125"/>
    </row>
    <row r="10" spans="1:25" s="124" customFormat="1" ht="14.25" hidden="1" thickBot="1">
      <c r="A10" s="140" t="s">
        <v>50</v>
      </c>
      <c r="B10" s="167">
        <v>83311</v>
      </c>
      <c r="C10" s="167">
        <v>99816</v>
      </c>
      <c r="D10" s="168">
        <v>137427</v>
      </c>
      <c r="E10" s="169">
        <v>77634</v>
      </c>
      <c r="F10" s="168">
        <v>82394</v>
      </c>
      <c r="G10" s="168">
        <v>112591</v>
      </c>
      <c r="H10" s="168">
        <v>137523</v>
      </c>
      <c r="I10" s="168">
        <v>92621</v>
      </c>
      <c r="J10" s="168">
        <v>142892</v>
      </c>
      <c r="K10" s="168">
        <v>137700</v>
      </c>
      <c r="L10" s="168">
        <v>152189</v>
      </c>
      <c r="M10" s="168">
        <v>119411</v>
      </c>
      <c r="N10" s="167"/>
      <c r="O10" s="168"/>
      <c r="P10" s="170"/>
      <c r="Q10" s="171">
        <f>SUM(B10:M10)</f>
        <v>1375509</v>
      </c>
      <c r="R10" s="171">
        <f>SUM(E10:P10)</f>
        <v>1054955</v>
      </c>
      <c r="S10" s="127"/>
      <c r="T10" s="127"/>
      <c r="U10" s="127"/>
      <c r="V10" s="127"/>
      <c r="W10" s="127"/>
      <c r="X10" s="127"/>
      <c r="Y10" s="127"/>
    </row>
    <row r="11" spans="1:25" s="124" customFormat="1" ht="14.25" hidden="1" thickBot="1">
      <c r="A11" s="172" t="s">
        <v>51</v>
      </c>
      <c r="B11" s="173">
        <v>45507</v>
      </c>
      <c r="C11" s="173">
        <v>57627</v>
      </c>
      <c r="D11" s="174">
        <v>73225</v>
      </c>
      <c r="E11" s="175">
        <v>41683</v>
      </c>
      <c r="F11" s="174">
        <v>41710</v>
      </c>
      <c r="G11" s="174">
        <v>50416</v>
      </c>
      <c r="H11" s="174">
        <v>50219</v>
      </c>
      <c r="I11" s="174">
        <v>38202</v>
      </c>
      <c r="J11" s="174">
        <v>57217</v>
      </c>
      <c r="K11" s="174">
        <v>50062</v>
      </c>
      <c r="L11" s="174">
        <v>51019</v>
      </c>
      <c r="M11" s="174">
        <v>39342</v>
      </c>
      <c r="N11" s="173"/>
      <c r="O11" s="174"/>
      <c r="P11" s="176"/>
      <c r="Q11" s="177">
        <f>SUM(B11:M11)</f>
        <v>596229</v>
      </c>
      <c r="R11" s="177">
        <f>SUM(E11:P11)</f>
        <v>419870</v>
      </c>
      <c r="S11" s="127"/>
      <c r="T11" s="127"/>
      <c r="U11" s="127"/>
      <c r="V11" s="127"/>
      <c r="W11" s="127"/>
      <c r="X11" s="127"/>
      <c r="Y11" s="127"/>
    </row>
    <row r="12" spans="1:25" s="124" customFormat="1" ht="14.25" hidden="1" thickBot="1">
      <c r="A12" s="178" t="s">
        <v>8</v>
      </c>
      <c r="B12" s="179">
        <v>1963</v>
      </c>
      <c r="C12" s="179">
        <v>2136</v>
      </c>
      <c r="D12" s="180">
        <v>3342</v>
      </c>
      <c r="E12" s="181">
        <v>1291</v>
      </c>
      <c r="F12" s="180">
        <v>1134</v>
      </c>
      <c r="G12" s="180">
        <v>1727</v>
      </c>
      <c r="H12" s="180">
        <v>1626</v>
      </c>
      <c r="I12" s="180">
        <v>1673</v>
      </c>
      <c r="J12" s="180">
        <v>3122</v>
      </c>
      <c r="K12" s="180">
        <v>1762</v>
      </c>
      <c r="L12" s="180">
        <v>2718</v>
      </c>
      <c r="M12" s="180">
        <v>1942</v>
      </c>
      <c r="N12" s="179"/>
      <c r="O12" s="180"/>
      <c r="P12" s="182"/>
      <c r="Q12" s="183">
        <f>SUM(B12:M12)</f>
        <v>24436</v>
      </c>
      <c r="R12" s="183">
        <f>SUM(E12:P12)</f>
        <v>16995</v>
      </c>
      <c r="S12" s="127"/>
      <c r="T12" s="127"/>
      <c r="U12" s="127"/>
      <c r="V12" s="127"/>
      <c r="W12" s="127"/>
      <c r="X12" s="127"/>
      <c r="Y12" s="127"/>
    </row>
    <row r="13" spans="1:25" s="130" customFormat="1" ht="14.25" hidden="1" thickBot="1">
      <c r="A13" s="184" t="s">
        <v>18</v>
      </c>
      <c r="B13" s="185">
        <f aca="true" t="shared" si="1" ref="B13:P13">B10+B11+B12</f>
        <v>130781</v>
      </c>
      <c r="C13" s="185">
        <f>D10+D11+D12</f>
        <v>213994</v>
      </c>
      <c r="D13" s="186">
        <f t="shared" si="1"/>
        <v>213994</v>
      </c>
      <c r="E13" s="187">
        <f t="shared" si="1"/>
        <v>120608</v>
      </c>
      <c r="F13" s="186">
        <f t="shared" si="1"/>
        <v>125238</v>
      </c>
      <c r="G13" s="186">
        <f t="shared" si="1"/>
        <v>164734</v>
      </c>
      <c r="H13" s="186">
        <f t="shared" si="1"/>
        <v>189368</v>
      </c>
      <c r="I13" s="186">
        <f t="shared" si="1"/>
        <v>132496</v>
      </c>
      <c r="J13" s="186">
        <f t="shared" si="1"/>
        <v>203231</v>
      </c>
      <c r="K13" s="186">
        <f t="shared" si="1"/>
        <v>189524</v>
      </c>
      <c r="L13" s="186">
        <f t="shared" si="1"/>
        <v>205926</v>
      </c>
      <c r="M13" s="186">
        <f t="shared" si="1"/>
        <v>160695</v>
      </c>
      <c r="N13" s="185">
        <f t="shared" si="1"/>
        <v>0</v>
      </c>
      <c r="O13" s="186">
        <f t="shared" si="1"/>
        <v>0</v>
      </c>
      <c r="P13" s="188">
        <f t="shared" si="1"/>
        <v>0</v>
      </c>
      <c r="Q13" s="189">
        <f>SUM(B13:M13)</f>
        <v>2050589</v>
      </c>
      <c r="R13" s="189">
        <f>SUM(R10:R12)</f>
        <v>1491820</v>
      </c>
      <c r="S13" s="129"/>
      <c r="T13" s="129"/>
      <c r="U13" s="129"/>
      <c r="V13" s="129"/>
      <c r="W13" s="129"/>
      <c r="X13" s="129"/>
      <c r="Y13" s="129"/>
    </row>
    <row r="14" spans="1:28" s="124" customFormat="1" ht="14.25" hidden="1" thickBot="1">
      <c r="A14" s="190"/>
      <c r="B14" s="162">
        <v>40179</v>
      </c>
      <c r="C14" s="163" t="s">
        <v>6</v>
      </c>
      <c r="D14" s="164" t="s">
        <v>7</v>
      </c>
      <c r="E14" s="161" t="s">
        <v>13</v>
      </c>
      <c r="F14" s="164" t="s">
        <v>14</v>
      </c>
      <c r="G14" s="163" t="s">
        <v>15</v>
      </c>
      <c r="H14" s="164" t="s">
        <v>0</v>
      </c>
      <c r="I14" s="163" t="s">
        <v>1</v>
      </c>
      <c r="J14" s="164" t="s">
        <v>2</v>
      </c>
      <c r="K14" s="163" t="s">
        <v>3</v>
      </c>
      <c r="L14" s="164" t="s">
        <v>4</v>
      </c>
      <c r="M14" s="164" t="s">
        <v>5</v>
      </c>
      <c r="N14" s="163" t="s">
        <v>34</v>
      </c>
      <c r="O14" s="164" t="s">
        <v>26</v>
      </c>
      <c r="P14" s="165" t="s">
        <v>27</v>
      </c>
      <c r="Q14" s="166" t="s">
        <v>17</v>
      </c>
      <c r="R14" s="166" t="s">
        <v>30</v>
      </c>
      <c r="S14" s="125"/>
      <c r="T14" s="125"/>
      <c r="U14" s="125"/>
      <c r="V14" s="125"/>
      <c r="Y14" s="125"/>
      <c r="AA14" s="191"/>
      <c r="AB14" s="191"/>
    </row>
    <row r="15" spans="1:30" s="124" customFormat="1" ht="14.25" hidden="1" thickBot="1">
      <c r="A15" s="140" t="s">
        <v>50</v>
      </c>
      <c r="B15" s="192">
        <v>121043</v>
      </c>
      <c r="C15" s="192">
        <v>149604</v>
      </c>
      <c r="D15" s="44">
        <v>209510</v>
      </c>
      <c r="E15" s="73">
        <v>116749</v>
      </c>
      <c r="F15" s="44">
        <v>114146</v>
      </c>
      <c r="G15" s="44">
        <v>142445</v>
      </c>
      <c r="H15" s="44">
        <v>164158</v>
      </c>
      <c r="I15" s="44">
        <v>132556</v>
      </c>
      <c r="J15" s="44">
        <v>133843</v>
      </c>
      <c r="K15" s="44">
        <v>103672</v>
      </c>
      <c r="L15" s="44">
        <v>98903</v>
      </c>
      <c r="M15" s="44">
        <v>79528</v>
      </c>
      <c r="N15" s="48"/>
      <c r="O15" s="44"/>
      <c r="P15" s="14"/>
      <c r="Q15" s="21">
        <f>SUM(B15:M15)</f>
        <v>1566157</v>
      </c>
      <c r="R15" s="21">
        <f>SUM(E15:P15)</f>
        <v>1086000</v>
      </c>
      <c r="S15" s="157"/>
      <c r="T15" s="157"/>
      <c r="U15" s="157"/>
      <c r="V15" s="157"/>
      <c r="W15" s="63"/>
      <c r="X15" s="63"/>
      <c r="Y15" s="123"/>
      <c r="Z15" s="193"/>
      <c r="AA15" s="194"/>
      <c r="AB15" s="193"/>
      <c r="AC15" s="128"/>
      <c r="AD15" s="193"/>
    </row>
    <row r="16" spans="1:30" s="124" customFormat="1" ht="14.25" hidden="1" thickBot="1">
      <c r="A16" s="172" t="s">
        <v>51</v>
      </c>
      <c r="B16" s="195">
        <v>45135</v>
      </c>
      <c r="C16" s="195">
        <v>58911</v>
      </c>
      <c r="D16" s="45">
        <v>79396</v>
      </c>
      <c r="E16" s="74">
        <v>44179</v>
      </c>
      <c r="F16" s="45">
        <v>44075</v>
      </c>
      <c r="G16" s="45">
        <v>55468</v>
      </c>
      <c r="H16" s="45">
        <v>53462</v>
      </c>
      <c r="I16" s="45">
        <v>46758</v>
      </c>
      <c r="J16" s="45">
        <v>61434</v>
      </c>
      <c r="K16" s="45">
        <v>40449</v>
      </c>
      <c r="L16" s="45">
        <v>40582</v>
      </c>
      <c r="M16" s="45">
        <v>38679</v>
      </c>
      <c r="N16" s="49"/>
      <c r="O16" s="45"/>
      <c r="P16" s="15"/>
      <c r="Q16" s="22">
        <f>SUM(B16:M16)</f>
        <v>608528</v>
      </c>
      <c r="R16" s="22">
        <f>SUM(E16:P16)</f>
        <v>425086</v>
      </c>
      <c r="S16" s="157"/>
      <c r="T16" s="157"/>
      <c r="U16" s="157"/>
      <c r="V16" s="157"/>
      <c r="W16" s="63"/>
      <c r="X16" s="63"/>
      <c r="Y16" s="123"/>
      <c r="Z16" s="193"/>
      <c r="AA16" s="194"/>
      <c r="AB16" s="193"/>
      <c r="AC16" s="128"/>
      <c r="AD16" s="193"/>
    </row>
    <row r="17" spans="1:30" s="124" customFormat="1" ht="14.25" hidden="1" thickBot="1">
      <c r="A17" s="178" t="s">
        <v>8</v>
      </c>
      <c r="B17" s="196">
        <v>1909</v>
      </c>
      <c r="C17" s="196">
        <v>2252</v>
      </c>
      <c r="D17" s="46">
        <v>4747</v>
      </c>
      <c r="E17" s="75">
        <v>1643</v>
      </c>
      <c r="F17" s="46">
        <v>1878</v>
      </c>
      <c r="G17" s="46">
        <v>2599</v>
      </c>
      <c r="H17" s="46">
        <v>2215</v>
      </c>
      <c r="I17" s="46">
        <v>2228</v>
      </c>
      <c r="J17" s="46">
        <v>2978</v>
      </c>
      <c r="K17" s="46">
        <v>1628</v>
      </c>
      <c r="L17" s="46">
        <v>2540</v>
      </c>
      <c r="M17" s="46">
        <v>2547</v>
      </c>
      <c r="N17" s="50"/>
      <c r="O17" s="46"/>
      <c r="P17" s="16"/>
      <c r="Q17" s="23">
        <f>SUM(B17:M17)</f>
        <v>29164</v>
      </c>
      <c r="R17" s="23">
        <f>SUM(E17:P17)</f>
        <v>20256</v>
      </c>
      <c r="S17" s="157"/>
      <c r="T17" s="157"/>
      <c r="U17" s="157"/>
      <c r="V17" s="157"/>
      <c r="W17" s="63"/>
      <c r="X17" s="63"/>
      <c r="Y17" s="123"/>
      <c r="Z17" s="193"/>
      <c r="AA17" s="194"/>
      <c r="AB17" s="193"/>
      <c r="AC17" s="128"/>
      <c r="AD17" s="193"/>
    </row>
    <row r="18" spans="1:30" s="130" customFormat="1" ht="14.25" hidden="1" thickBot="1">
      <c r="A18" s="197" t="s">
        <v>18</v>
      </c>
      <c r="B18" s="66">
        <f aca="true" t="shared" si="2" ref="B18:P18">B15+B16+B17</f>
        <v>168087</v>
      </c>
      <c r="C18" s="66">
        <f>D15+D16+D17</f>
        <v>293653</v>
      </c>
      <c r="D18" s="47">
        <f t="shared" si="2"/>
        <v>293653</v>
      </c>
      <c r="E18" s="76">
        <f t="shared" si="2"/>
        <v>162571</v>
      </c>
      <c r="F18" s="47">
        <f t="shared" si="2"/>
        <v>160099</v>
      </c>
      <c r="G18" s="47">
        <f t="shared" si="2"/>
        <v>200512</v>
      </c>
      <c r="H18" s="47">
        <f t="shared" si="2"/>
        <v>219835</v>
      </c>
      <c r="I18" s="47">
        <f t="shared" si="2"/>
        <v>181542</v>
      </c>
      <c r="J18" s="47">
        <f t="shared" si="2"/>
        <v>198255</v>
      </c>
      <c r="K18" s="47">
        <f t="shared" si="2"/>
        <v>145749</v>
      </c>
      <c r="L18" s="47">
        <f t="shared" si="2"/>
        <v>142025</v>
      </c>
      <c r="M18" s="47">
        <f t="shared" si="2"/>
        <v>120754</v>
      </c>
      <c r="N18" s="66">
        <f t="shared" si="2"/>
        <v>0</v>
      </c>
      <c r="O18" s="47">
        <f t="shared" si="2"/>
        <v>0</v>
      </c>
      <c r="P18" s="77">
        <f t="shared" si="2"/>
        <v>0</v>
      </c>
      <c r="Q18" s="24">
        <f>SUM(B18:M18)</f>
        <v>2286735</v>
      </c>
      <c r="R18" s="24">
        <f>SUM(R15:R17)</f>
        <v>1531342</v>
      </c>
      <c r="S18" s="158"/>
      <c r="T18" s="158"/>
      <c r="U18" s="158"/>
      <c r="V18" s="158"/>
      <c r="W18" s="63"/>
      <c r="X18" s="63"/>
      <c r="Y18" s="123"/>
      <c r="Z18" s="193"/>
      <c r="AA18" s="194"/>
      <c r="AB18" s="193"/>
      <c r="AC18" s="128"/>
      <c r="AD18" s="193"/>
    </row>
    <row r="19" spans="1:28" s="124" customFormat="1" ht="14.25" hidden="1" thickBot="1">
      <c r="A19" s="190"/>
      <c r="B19" s="162">
        <v>40544</v>
      </c>
      <c r="C19" s="163" t="s">
        <v>6</v>
      </c>
      <c r="D19" s="164" t="s">
        <v>7</v>
      </c>
      <c r="E19" s="161" t="s">
        <v>13</v>
      </c>
      <c r="F19" s="164" t="s">
        <v>14</v>
      </c>
      <c r="G19" s="163" t="s">
        <v>15</v>
      </c>
      <c r="H19" s="164" t="s">
        <v>0</v>
      </c>
      <c r="I19" s="163" t="s">
        <v>1</v>
      </c>
      <c r="J19" s="164" t="s">
        <v>2</v>
      </c>
      <c r="K19" s="163" t="s">
        <v>3</v>
      </c>
      <c r="L19" s="164" t="s">
        <v>4</v>
      </c>
      <c r="M19" s="164" t="s">
        <v>5</v>
      </c>
      <c r="N19" s="163" t="s">
        <v>34</v>
      </c>
      <c r="O19" s="164" t="s">
        <v>26</v>
      </c>
      <c r="P19" s="165" t="s">
        <v>27</v>
      </c>
      <c r="Q19" s="166" t="s">
        <v>17</v>
      </c>
      <c r="R19" s="166" t="s">
        <v>30</v>
      </c>
      <c r="Y19" s="125"/>
      <c r="AA19" s="191"/>
      <c r="AB19" s="191"/>
    </row>
    <row r="20" spans="1:30" s="124" customFormat="1" ht="14.25" hidden="1" thickBot="1">
      <c r="A20" s="140" t="s">
        <v>50</v>
      </c>
      <c r="B20" s="192">
        <v>87399</v>
      </c>
      <c r="C20" s="192">
        <v>118546</v>
      </c>
      <c r="D20" s="44">
        <v>115196</v>
      </c>
      <c r="E20" s="73">
        <v>37332</v>
      </c>
      <c r="F20" s="44">
        <v>50597</v>
      </c>
      <c r="G20" s="44">
        <v>91568</v>
      </c>
      <c r="H20" s="44">
        <v>106412</v>
      </c>
      <c r="I20" s="44">
        <v>102443</v>
      </c>
      <c r="J20" s="44">
        <v>137174</v>
      </c>
      <c r="K20" s="44">
        <v>128485</v>
      </c>
      <c r="L20" s="44">
        <v>126282</v>
      </c>
      <c r="M20" s="44">
        <v>99542</v>
      </c>
      <c r="N20" s="48"/>
      <c r="O20" s="44"/>
      <c r="P20" s="14"/>
      <c r="Q20" s="21">
        <f>SUM(B20:M20)</f>
        <v>1200976</v>
      </c>
      <c r="R20" s="21">
        <f>SUM(E20:P20)</f>
        <v>879835</v>
      </c>
      <c r="S20" s="159"/>
      <c r="T20" s="63"/>
      <c r="U20" s="63"/>
      <c r="V20" s="63"/>
      <c r="W20" s="63"/>
      <c r="X20" s="63"/>
      <c r="Y20" s="123"/>
      <c r="Z20" s="193"/>
      <c r="AA20" s="194"/>
      <c r="AB20" s="193"/>
      <c r="AC20" s="128"/>
      <c r="AD20" s="193"/>
    </row>
    <row r="21" spans="1:30" s="124" customFormat="1" ht="14.25" hidden="1" thickBot="1">
      <c r="A21" s="172" t="s">
        <v>51</v>
      </c>
      <c r="B21" s="195">
        <v>42315</v>
      </c>
      <c r="C21" s="195">
        <v>51223</v>
      </c>
      <c r="D21" s="45">
        <v>54775</v>
      </c>
      <c r="E21" s="74">
        <v>24467</v>
      </c>
      <c r="F21" s="45">
        <v>32482</v>
      </c>
      <c r="G21" s="45">
        <v>47646</v>
      </c>
      <c r="H21" s="45">
        <v>48558</v>
      </c>
      <c r="I21" s="45">
        <v>41581</v>
      </c>
      <c r="J21" s="45">
        <v>52425</v>
      </c>
      <c r="K21" s="45">
        <v>52593</v>
      </c>
      <c r="L21" s="45">
        <v>52658</v>
      </c>
      <c r="M21" s="45">
        <v>47578</v>
      </c>
      <c r="N21" s="49"/>
      <c r="O21" s="45"/>
      <c r="P21" s="15"/>
      <c r="Q21" s="22">
        <f>SUM(B21:M21)</f>
        <v>548301</v>
      </c>
      <c r="R21" s="22">
        <f>SUM(E21:P21)</f>
        <v>399988</v>
      </c>
      <c r="S21" s="159"/>
      <c r="T21" s="63"/>
      <c r="U21" s="63"/>
      <c r="V21" s="63"/>
      <c r="W21" s="63"/>
      <c r="X21" s="63"/>
      <c r="Y21" s="123"/>
      <c r="Z21" s="193"/>
      <c r="AA21" s="194"/>
      <c r="AB21" s="193"/>
      <c r="AC21" s="128"/>
      <c r="AD21" s="193"/>
    </row>
    <row r="22" spans="1:30" s="124" customFormat="1" ht="14.25" hidden="1" thickBot="1">
      <c r="A22" s="178" t="s">
        <v>8</v>
      </c>
      <c r="B22" s="196">
        <v>2032</v>
      </c>
      <c r="C22" s="196">
        <v>2609</v>
      </c>
      <c r="D22" s="46">
        <v>5111</v>
      </c>
      <c r="E22" s="75">
        <v>1166</v>
      </c>
      <c r="F22" s="46">
        <v>1078</v>
      </c>
      <c r="G22" s="46">
        <v>1712</v>
      </c>
      <c r="H22" s="46">
        <v>2650</v>
      </c>
      <c r="I22" s="46">
        <v>4061</v>
      </c>
      <c r="J22" s="46">
        <v>4514</v>
      </c>
      <c r="K22" s="46">
        <v>2794</v>
      </c>
      <c r="L22" s="46">
        <v>3071</v>
      </c>
      <c r="M22" s="46">
        <v>3446</v>
      </c>
      <c r="N22" s="50"/>
      <c r="O22" s="46"/>
      <c r="P22" s="16"/>
      <c r="Q22" s="23">
        <f>SUM(B22:M22)</f>
        <v>34244</v>
      </c>
      <c r="R22" s="23">
        <f>SUM(E22:P22)</f>
        <v>24492</v>
      </c>
      <c r="S22" s="159"/>
      <c r="T22" s="63"/>
      <c r="U22" s="63"/>
      <c r="V22" s="63"/>
      <c r="W22" s="63"/>
      <c r="X22" s="63"/>
      <c r="Y22" s="123"/>
      <c r="Z22" s="193"/>
      <c r="AA22" s="194"/>
      <c r="AB22" s="193"/>
      <c r="AC22" s="128"/>
      <c r="AD22" s="193"/>
    </row>
    <row r="23" spans="1:30" s="130" customFormat="1" ht="14.25" hidden="1" thickBot="1">
      <c r="A23" s="197" t="s">
        <v>18</v>
      </c>
      <c r="B23" s="66">
        <f aca="true" t="shared" si="3" ref="B23:P23">B20+B21+B22</f>
        <v>131746</v>
      </c>
      <c r="C23" s="66">
        <f>C20+C21+C22</f>
        <v>172378</v>
      </c>
      <c r="D23" s="47">
        <f t="shared" si="3"/>
        <v>175082</v>
      </c>
      <c r="E23" s="76">
        <f t="shared" si="3"/>
        <v>62965</v>
      </c>
      <c r="F23" s="47">
        <f t="shared" si="3"/>
        <v>84157</v>
      </c>
      <c r="G23" s="47">
        <f t="shared" si="3"/>
        <v>140926</v>
      </c>
      <c r="H23" s="47">
        <f t="shared" si="3"/>
        <v>157620</v>
      </c>
      <c r="I23" s="47">
        <f t="shared" si="3"/>
        <v>148085</v>
      </c>
      <c r="J23" s="47">
        <f t="shared" si="3"/>
        <v>194113</v>
      </c>
      <c r="K23" s="47">
        <f t="shared" si="3"/>
        <v>183872</v>
      </c>
      <c r="L23" s="47">
        <f t="shared" si="3"/>
        <v>182011</v>
      </c>
      <c r="M23" s="47">
        <f t="shared" si="3"/>
        <v>150566</v>
      </c>
      <c r="N23" s="66">
        <f t="shared" si="3"/>
        <v>0</v>
      </c>
      <c r="O23" s="47">
        <f t="shared" si="3"/>
        <v>0</v>
      </c>
      <c r="P23" s="77">
        <f t="shared" si="3"/>
        <v>0</v>
      </c>
      <c r="Q23" s="24">
        <f>SUM(B23:M23)</f>
        <v>1783521</v>
      </c>
      <c r="R23" s="24">
        <f>SUM(R20:R22)</f>
        <v>1304315</v>
      </c>
      <c r="S23" s="159"/>
      <c r="T23" s="63"/>
      <c r="U23" s="63"/>
      <c r="V23" s="63"/>
      <c r="W23" s="63"/>
      <c r="X23" s="63"/>
      <c r="Y23" s="123"/>
      <c r="Z23" s="193"/>
      <c r="AA23" s="194"/>
      <c r="AB23" s="193"/>
      <c r="AC23" s="128"/>
      <c r="AD23" s="193"/>
    </row>
    <row r="24" spans="1:30" s="130" customFormat="1" ht="14.25" hidden="1" thickBot="1">
      <c r="A24" s="190"/>
      <c r="B24" s="162">
        <v>40909</v>
      </c>
      <c r="C24" s="163" t="s">
        <v>6</v>
      </c>
      <c r="D24" s="164" t="s">
        <v>7</v>
      </c>
      <c r="E24" s="161" t="s">
        <v>13</v>
      </c>
      <c r="F24" s="164" t="s">
        <v>14</v>
      </c>
      <c r="G24" s="163" t="s">
        <v>15</v>
      </c>
      <c r="H24" s="164" t="s">
        <v>0</v>
      </c>
      <c r="I24" s="163" t="s">
        <v>1</v>
      </c>
      <c r="J24" s="164" t="s">
        <v>2</v>
      </c>
      <c r="K24" s="163" t="s">
        <v>3</v>
      </c>
      <c r="L24" s="164" t="s">
        <v>4</v>
      </c>
      <c r="M24" s="164" t="s">
        <v>5</v>
      </c>
      <c r="N24" s="163" t="s">
        <v>34</v>
      </c>
      <c r="O24" s="164" t="s">
        <v>26</v>
      </c>
      <c r="P24" s="165" t="s">
        <v>27</v>
      </c>
      <c r="Q24" s="166" t="s">
        <v>17</v>
      </c>
      <c r="R24" s="158"/>
      <c r="S24" s="159"/>
      <c r="T24" s="63"/>
      <c r="U24" s="63"/>
      <c r="V24" s="63"/>
      <c r="W24" s="63" t="s">
        <v>66</v>
      </c>
      <c r="X24" s="63"/>
      <c r="Y24" s="123"/>
      <c r="Z24" s="193"/>
      <c r="AA24" s="194"/>
      <c r="AB24" s="193"/>
      <c r="AC24" s="128"/>
      <c r="AD24" s="193"/>
    </row>
    <row r="25" spans="1:30" s="130" customFormat="1" ht="13.5" hidden="1">
      <c r="A25" s="140" t="s">
        <v>50</v>
      </c>
      <c r="B25" s="198">
        <v>130608</v>
      </c>
      <c r="C25" s="192">
        <v>166151</v>
      </c>
      <c r="D25" s="44">
        <v>236405</v>
      </c>
      <c r="E25" s="73">
        <v>107826</v>
      </c>
      <c r="F25" s="44">
        <v>117638</v>
      </c>
      <c r="G25" s="44">
        <v>158391</v>
      </c>
      <c r="H25" s="44">
        <v>176468</v>
      </c>
      <c r="I25" s="44">
        <v>123416</v>
      </c>
      <c r="J25" s="44">
        <v>129253</v>
      </c>
      <c r="K25" s="44">
        <v>120585</v>
      </c>
      <c r="L25" s="44">
        <v>128257</v>
      </c>
      <c r="M25" s="44">
        <v>97230</v>
      </c>
      <c r="N25" s="48"/>
      <c r="O25" s="44"/>
      <c r="P25" s="14"/>
      <c r="Q25" s="21">
        <f>SUM(B25:M25)</f>
        <v>1692228</v>
      </c>
      <c r="R25" s="158"/>
      <c r="S25" s="159"/>
      <c r="T25" s="63"/>
      <c r="U25" s="63"/>
      <c r="V25" s="63"/>
      <c r="W25" s="160">
        <f>E20+F20+G20+H20+I20+J20+K20+L20+M20+B25+C25+D25</f>
        <v>1412999</v>
      </c>
      <c r="X25" s="159"/>
      <c r="Y25" s="123"/>
      <c r="Z25" s="193"/>
      <c r="AA25" s="194"/>
      <c r="AB25" s="193"/>
      <c r="AC25" s="128"/>
      <c r="AD25" s="193"/>
    </row>
    <row r="26" spans="1:30" s="130" customFormat="1" ht="13.5" hidden="1">
      <c r="A26" s="172" t="s">
        <v>51</v>
      </c>
      <c r="B26" s="195">
        <v>53994</v>
      </c>
      <c r="C26" s="195">
        <v>64257</v>
      </c>
      <c r="D26" s="45">
        <v>87632</v>
      </c>
      <c r="E26" s="74">
        <v>52666</v>
      </c>
      <c r="F26" s="45">
        <v>55458</v>
      </c>
      <c r="G26" s="45">
        <v>67665</v>
      </c>
      <c r="H26" s="45">
        <v>65064</v>
      </c>
      <c r="I26" s="45">
        <v>45219</v>
      </c>
      <c r="J26" s="45">
        <v>51794</v>
      </c>
      <c r="K26" s="45">
        <v>44608</v>
      </c>
      <c r="L26" s="45">
        <v>47143</v>
      </c>
      <c r="M26" s="45">
        <v>41700</v>
      </c>
      <c r="N26" s="49"/>
      <c r="O26" s="45"/>
      <c r="P26" s="15"/>
      <c r="Q26" s="21">
        <f>SUM(B26:M26)</f>
        <v>677200</v>
      </c>
      <c r="R26" s="158"/>
      <c r="S26" s="159"/>
      <c r="T26" s="63"/>
      <c r="U26" s="63"/>
      <c r="V26" s="63"/>
      <c r="W26" s="160">
        <f>E21+F21+G21+H21+I21+J21+K21+L21+M21+B26+C26+D26</f>
        <v>605871</v>
      </c>
      <c r="X26" s="159"/>
      <c r="Y26" s="123"/>
      <c r="Z26" s="193"/>
      <c r="AA26" s="194"/>
      <c r="AB26" s="193"/>
      <c r="AC26" s="128"/>
      <c r="AD26" s="193"/>
    </row>
    <row r="27" spans="1:30" s="130" customFormat="1" ht="14.25" hidden="1" thickBot="1">
      <c r="A27" s="178" t="s">
        <v>8</v>
      </c>
      <c r="B27" s="196">
        <v>2357</v>
      </c>
      <c r="C27" s="196">
        <v>3094</v>
      </c>
      <c r="D27" s="46">
        <v>6972</v>
      </c>
      <c r="E27" s="75">
        <v>2214</v>
      </c>
      <c r="F27" s="46">
        <v>2952</v>
      </c>
      <c r="G27" s="46">
        <v>3687</v>
      </c>
      <c r="H27" s="46">
        <v>2929</v>
      </c>
      <c r="I27" s="46">
        <v>3132</v>
      </c>
      <c r="J27" s="46">
        <v>4704</v>
      </c>
      <c r="K27" s="46">
        <v>2876</v>
      </c>
      <c r="L27" s="46">
        <v>3549</v>
      </c>
      <c r="M27" s="46">
        <v>3996</v>
      </c>
      <c r="N27" s="50"/>
      <c r="O27" s="46"/>
      <c r="P27" s="16"/>
      <c r="Q27" s="199">
        <f>SUM(B27:M27)</f>
        <v>42462</v>
      </c>
      <c r="R27" s="158"/>
      <c r="S27" s="159"/>
      <c r="T27" s="63"/>
      <c r="U27" s="63"/>
      <c r="V27" s="63"/>
      <c r="W27" s="160">
        <f>E22+F22+G22+H22+I22+J22+K22+L22+M22+B27+C27+D27</f>
        <v>36915</v>
      </c>
      <c r="X27" s="159"/>
      <c r="Y27" s="123"/>
      <c r="Z27" s="193"/>
      <c r="AA27" s="194"/>
      <c r="AB27" s="193"/>
      <c r="AC27" s="128"/>
      <c r="AD27" s="193"/>
    </row>
    <row r="28" spans="1:30" s="130" customFormat="1" ht="15" hidden="1" thickBot="1" thickTop="1">
      <c r="A28" s="197" t="s">
        <v>18</v>
      </c>
      <c r="B28" s="66">
        <f>B25+B26+B27</f>
        <v>186959</v>
      </c>
      <c r="C28" s="66">
        <f>C25+C26+C27</f>
        <v>233502</v>
      </c>
      <c r="D28" s="47">
        <f aca="true" t="shared" si="4" ref="D28:M28">D25+D26+D27</f>
        <v>331009</v>
      </c>
      <c r="E28" s="200">
        <f t="shared" si="4"/>
        <v>162706</v>
      </c>
      <c r="F28" s="66">
        <f t="shared" si="4"/>
        <v>176048</v>
      </c>
      <c r="G28" s="66">
        <f t="shared" si="4"/>
        <v>229743</v>
      </c>
      <c r="H28" s="66">
        <f t="shared" si="4"/>
        <v>244461</v>
      </c>
      <c r="I28" s="66">
        <f t="shared" si="4"/>
        <v>171767</v>
      </c>
      <c r="J28" s="66">
        <f t="shared" si="4"/>
        <v>185751</v>
      </c>
      <c r="K28" s="66">
        <f t="shared" si="4"/>
        <v>168069</v>
      </c>
      <c r="L28" s="66">
        <f t="shared" si="4"/>
        <v>178949</v>
      </c>
      <c r="M28" s="66">
        <f t="shared" si="4"/>
        <v>142926</v>
      </c>
      <c r="N28" s="66"/>
      <c r="O28" s="47"/>
      <c r="P28" s="77"/>
      <c r="Q28" s="201">
        <f>SUM(B28:M28)</f>
        <v>2411890</v>
      </c>
      <c r="R28" s="158"/>
      <c r="S28" s="159"/>
      <c r="T28" s="63"/>
      <c r="U28" s="63"/>
      <c r="V28" s="63"/>
      <c r="W28" s="160">
        <f>E23+F23+G23+H23+I23+J23+K23+L23+M23+B28+C28+D28</f>
        <v>2055785</v>
      </c>
      <c r="X28" s="159"/>
      <c r="Y28" s="123"/>
      <c r="Z28" s="193"/>
      <c r="AA28" s="194"/>
      <c r="AB28" s="193"/>
      <c r="AC28" s="128"/>
      <c r="AD28" s="193"/>
    </row>
    <row r="29" spans="1:30" s="130" customFormat="1" ht="16.5" customHeight="1" thickBot="1">
      <c r="A29" s="190"/>
      <c r="B29" s="162" t="s">
        <v>78</v>
      </c>
      <c r="C29" s="163" t="s">
        <v>79</v>
      </c>
      <c r="D29" s="164" t="s">
        <v>80</v>
      </c>
      <c r="E29" s="161" t="s">
        <v>81</v>
      </c>
      <c r="F29" s="164" t="s">
        <v>82</v>
      </c>
      <c r="G29" s="163" t="s">
        <v>83</v>
      </c>
      <c r="H29" s="164" t="s">
        <v>84</v>
      </c>
      <c r="I29" s="163" t="s">
        <v>85</v>
      </c>
      <c r="J29" s="164" t="s">
        <v>86</v>
      </c>
      <c r="K29" s="163" t="s">
        <v>87</v>
      </c>
      <c r="L29" s="164" t="s">
        <v>88</v>
      </c>
      <c r="M29" s="164" t="s">
        <v>89</v>
      </c>
      <c r="N29" s="163" t="s">
        <v>90</v>
      </c>
      <c r="O29" s="164" t="s">
        <v>26</v>
      </c>
      <c r="P29" s="165" t="s">
        <v>27</v>
      </c>
      <c r="Q29" s="166" t="s">
        <v>91</v>
      </c>
      <c r="R29" s="158"/>
      <c r="S29" s="159"/>
      <c r="T29" s="63"/>
      <c r="U29" s="63" t="s">
        <v>67</v>
      </c>
      <c r="V29" s="63" t="s">
        <v>68</v>
      </c>
      <c r="W29" s="63" t="s">
        <v>64</v>
      </c>
      <c r="X29" s="63" t="s">
        <v>65</v>
      </c>
      <c r="Y29" s="123"/>
      <c r="Z29" s="193"/>
      <c r="AA29" s="194"/>
      <c r="AB29" s="193"/>
      <c r="AC29" s="128"/>
      <c r="AD29" s="193"/>
    </row>
    <row r="30" spans="1:30" s="130" customFormat="1" ht="16.5" customHeight="1">
      <c r="A30" s="140" t="s">
        <v>72</v>
      </c>
      <c r="B30" s="198">
        <v>111770</v>
      </c>
      <c r="C30" s="192">
        <v>142681</v>
      </c>
      <c r="D30" s="48">
        <v>198582</v>
      </c>
      <c r="E30" s="214">
        <v>115481</v>
      </c>
      <c r="F30" s="44">
        <v>109626</v>
      </c>
      <c r="G30" s="44">
        <v>128605</v>
      </c>
      <c r="H30" s="44">
        <v>150799</v>
      </c>
      <c r="I30" s="44">
        <v>107872</v>
      </c>
      <c r="J30" s="44">
        <v>144841</v>
      </c>
      <c r="K30" s="44">
        <v>134764</v>
      </c>
      <c r="L30" s="44">
        <v>130078</v>
      </c>
      <c r="M30" s="44">
        <v>109217</v>
      </c>
      <c r="N30" s="48"/>
      <c r="O30" s="44"/>
      <c r="P30" s="14"/>
      <c r="Q30" s="21">
        <f>SUM(B30:M30)</f>
        <v>1584316</v>
      </c>
      <c r="R30" s="158"/>
      <c r="S30" s="159"/>
      <c r="T30" s="63"/>
      <c r="U30" s="123">
        <f>SUM(E30:J30)</f>
        <v>757224</v>
      </c>
      <c r="V30" s="63">
        <f>U30/SUM(E25:J25)*100</f>
        <v>93.14039990553412</v>
      </c>
      <c r="W30" s="160">
        <f>SUM(E25:M25)+B30+C30+D30</f>
        <v>1612097</v>
      </c>
      <c r="X30" s="159">
        <f>W30/W25*100</f>
        <v>114.09045583188664</v>
      </c>
      <c r="Y30" s="123"/>
      <c r="Z30" s="193"/>
      <c r="AA30" s="194"/>
      <c r="AB30" s="193"/>
      <c r="AC30" s="128"/>
      <c r="AD30" s="193"/>
    </row>
    <row r="31" spans="1:30" s="130" customFormat="1" ht="16.5" customHeight="1">
      <c r="A31" s="172" t="s">
        <v>73</v>
      </c>
      <c r="B31" s="195">
        <v>46242</v>
      </c>
      <c r="C31" s="195">
        <v>59926</v>
      </c>
      <c r="D31" s="49">
        <v>77787</v>
      </c>
      <c r="E31" s="215">
        <v>51908</v>
      </c>
      <c r="F31" s="45">
        <v>51441</v>
      </c>
      <c r="G31" s="45">
        <v>54936</v>
      </c>
      <c r="H31" s="45">
        <v>57886</v>
      </c>
      <c r="I31" s="45">
        <v>43595</v>
      </c>
      <c r="J31" s="45">
        <v>61779</v>
      </c>
      <c r="K31" s="45">
        <v>45176</v>
      </c>
      <c r="L31" s="45">
        <v>58654</v>
      </c>
      <c r="M31" s="45">
        <v>53388</v>
      </c>
      <c r="N31" s="49"/>
      <c r="O31" s="45"/>
      <c r="P31" s="15"/>
      <c r="Q31" s="21">
        <f>SUM(B31:M31)</f>
        <v>662718</v>
      </c>
      <c r="R31" s="158"/>
      <c r="S31" s="159"/>
      <c r="T31" s="63"/>
      <c r="U31" s="123">
        <f>SUM(E31:J31)</f>
        <v>321545</v>
      </c>
      <c r="V31" s="63">
        <f>U31/SUM(E26:J26)*100</f>
        <v>95.16938667992636</v>
      </c>
      <c r="W31" s="160">
        <f>SUM(E26:M26)+B31+C31+D31</f>
        <v>655272</v>
      </c>
      <c r="X31" s="159">
        <f>W31/W26*100</f>
        <v>108.15371589001619</v>
      </c>
      <c r="Y31" s="123"/>
      <c r="Z31" s="193"/>
      <c r="AA31" s="194"/>
      <c r="AB31" s="193"/>
      <c r="AC31" s="128"/>
      <c r="AD31" s="193"/>
    </row>
    <row r="32" spans="1:30" s="130" customFormat="1" ht="16.5" customHeight="1" thickBot="1">
      <c r="A32" s="178" t="s">
        <v>74</v>
      </c>
      <c r="B32" s="196">
        <v>2319</v>
      </c>
      <c r="C32" s="196">
        <v>3523</v>
      </c>
      <c r="D32" s="50">
        <v>7821</v>
      </c>
      <c r="E32" s="216">
        <v>2279</v>
      </c>
      <c r="F32" s="46">
        <v>2614</v>
      </c>
      <c r="G32" s="46">
        <v>3826</v>
      </c>
      <c r="H32" s="46">
        <v>3415</v>
      </c>
      <c r="I32" s="46">
        <v>3416</v>
      </c>
      <c r="J32" s="46">
        <v>5523</v>
      </c>
      <c r="K32" s="46">
        <v>3825</v>
      </c>
      <c r="L32" s="46">
        <v>4806</v>
      </c>
      <c r="M32" s="46">
        <v>4821</v>
      </c>
      <c r="N32" s="50"/>
      <c r="O32" s="46"/>
      <c r="P32" s="16"/>
      <c r="Q32" s="199">
        <f>SUM(B32:M32)</f>
        <v>48188</v>
      </c>
      <c r="R32" s="158"/>
      <c r="S32" s="159"/>
      <c r="T32" s="63"/>
      <c r="U32" s="123">
        <f>SUM(E32:J32)</f>
        <v>21073</v>
      </c>
      <c r="V32" s="63">
        <f>U32/SUM(E27:J27)*100</f>
        <v>107.41665817106738</v>
      </c>
      <c r="W32" s="160">
        <f>SUM(E27:M27)+B32+C32+D32</f>
        <v>43702</v>
      </c>
      <c r="X32" s="159">
        <f>W32/W27*100</f>
        <v>118.3854801571177</v>
      </c>
      <c r="Y32" s="123"/>
      <c r="Z32" s="193"/>
      <c r="AA32" s="194"/>
      <c r="AB32" s="193"/>
      <c r="AC32" s="128"/>
      <c r="AD32" s="193"/>
    </row>
    <row r="33" spans="1:30" s="130" customFormat="1" ht="16.5" customHeight="1" thickBot="1" thickTop="1">
      <c r="A33" s="197" t="s">
        <v>75</v>
      </c>
      <c r="B33" s="66">
        <f aca="true" t="shared" si="5" ref="B33:M33">B30+B31+B32</f>
        <v>160331</v>
      </c>
      <c r="C33" s="66">
        <f>C30+C31+C32</f>
        <v>206130</v>
      </c>
      <c r="D33" s="66">
        <f t="shared" si="5"/>
        <v>284190</v>
      </c>
      <c r="E33" s="217">
        <f t="shared" si="5"/>
        <v>169668</v>
      </c>
      <c r="F33" s="66">
        <f t="shared" si="5"/>
        <v>163681</v>
      </c>
      <c r="G33" s="66">
        <f t="shared" si="5"/>
        <v>187367</v>
      </c>
      <c r="H33" s="66">
        <f t="shared" si="5"/>
        <v>212100</v>
      </c>
      <c r="I33" s="66">
        <f t="shared" si="5"/>
        <v>154883</v>
      </c>
      <c r="J33" s="66">
        <f t="shared" si="5"/>
        <v>212143</v>
      </c>
      <c r="K33" s="66">
        <f t="shared" si="5"/>
        <v>183765</v>
      </c>
      <c r="L33" s="66">
        <f t="shared" si="5"/>
        <v>193538</v>
      </c>
      <c r="M33" s="66">
        <f t="shared" si="5"/>
        <v>167426</v>
      </c>
      <c r="N33" s="66"/>
      <c r="O33" s="47"/>
      <c r="P33" s="77"/>
      <c r="Q33" s="201">
        <f>SUM(B33:M33)</f>
        <v>2295222</v>
      </c>
      <c r="R33" s="158"/>
      <c r="S33" s="159"/>
      <c r="T33" s="63"/>
      <c r="U33" s="123">
        <f>SUM(E33:J33)</f>
        <v>1099842</v>
      </c>
      <c r="V33" s="63">
        <f>U33/SUM(E28:J28)*100</f>
        <v>93.9653611009538</v>
      </c>
      <c r="W33" s="160">
        <f>SUM(E28:M28)+B33+C33+D33</f>
        <v>2311071</v>
      </c>
      <c r="X33" s="159">
        <f>W33/W28*100</f>
        <v>112.41793280912158</v>
      </c>
      <c r="Y33" s="123"/>
      <c r="Z33" s="193"/>
      <c r="AA33" s="194"/>
      <c r="AB33" s="193"/>
      <c r="AC33" s="128"/>
      <c r="AD33" s="193"/>
    </row>
    <row r="34" spans="1:30" s="130" customFormat="1" ht="16.5" customHeight="1" thickBot="1">
      <c r="A34" s="190"/>
      <c r="B34" s="162" t="s">
        <v>92</v>
      </c>
      <c r="C34" s="163" t="s">
        <v>79</v>
      </c>
      <c r="D34" s="164" t="s">
        <v>80</v>
      </c>
      <c r="E34" s="161" t="s">
        <v>81</v>
      </c>
      <c r="F34" s="164" t="s">
        <v>82</v>
      </c>
      <c r="G34" s="163" t="s">
        <v>83</v>
      </c>
      <c r="H34" s="164" t="s">
        <v>84</v>
      </c>
      <c r="I34" s="163" t="s">
        <v>85</v>
      </c>
      <c r="J34" s="164" t="s">
        <v>86</v>
      </c>
      <c r="K34" s="163" t="s">
        <v>87</v>
      </c>
      <c r="L34" s="164" t="s">
        <v>88</v>
      </c>
      <c r="M34" s="164" t="s">
        <v>89</v>
      </c>
      <c r="N34" s="163" t="s">
        <v>93</v>
      </c>
      <c r="O34" s="164" t="s">
        <v>26</v>
      </c>
      <c r="P34" s="165" t="s">
        <v>27</v>
      </c>
      <c r="Q34" s="166" t="s">
        <v>94</v>
      </c>
      <c r="R34" s="158"/>
      <c r="S34" s="224" t="s">
        <v>95</v>
      </c>
      <c r="T34" s="225" t="s">
        <v>96</v>
      </c>
      <c r="U34" s="63" t="s">
        <v>67</v>
      </c>
      <c r="V34" s="63" t="s">
        <v>68</v>
      </c>
      <c r="W34" s="225" t="s">
        <v>69</v>
      </c>
      <c r="X34" s="225" t="s">
        <v>70</v>
      </c>
      <c r="Y34" s="123"/>
      <c r="Z34" s="193"/>
      <c r="AA34" s="194"/>
      <c r="AB34" s="193"/>
      <c r="AC34" s="128"/>
      <c r="AD34" s="193"/>
    </row>
    <row r="35" spans="1:30" s="130" customFormat="1" ht="16.5" customHeight="1">
      <c r="A35" s="140" t="s">
        <v>72</v>
      </c>
      <c r="B35" s="198">
        <v>133363</v>
      </c>
      <c r="C35" s="192">
        <v>161903</v>
      </c>
      <c r="D35" s="48">
        <v>221685</v>
      </c>
      <c r="E35" s="214">
        <v>94460</v>
      </c>
      <c r="F35" s="44">
        <v>98538</v>
      </c>
      <c r="G35" s="44">
        <v>126675</v>
      </c>
      <c r="H35" s="44">
        <v>147129</v>
      </c>
      <c r="I35" s="44">
        <v>94071</v>
      </c>
      <c r="J35" s="44">
        <v>136789</v>
      </c>
      <c r="K35" s="44">
        <v>122022</v>
      </c>
      <c r="L35" s="44">
        <v>118988</v>
      </c>
      <c r="M35" s="44">
        <v>98695</v>
      </c>
      <c r="N35" s="48"/>
      <c r="O35" s="44"/>
      <c r="P35" s="14"/>
      <c r="Q35" s="21">
        <f>SUM(B35:M35)</f>
        <v>1554318</v>
      </c>
      <c r="R35" s="158"/>
      <c r="S35" s="159">
        <f>M35/M30*100</f>
        <v>90.36596866788138</v>
      </c>
      <c r="T35" s="63">
        <f>Q35/SUM(B30:M30)*100</f>
        <v>98.10656459948646</v>
      </c>
      <c r="U35" s="123">
        <f>SUM(E35:J35)</f>
        <v>697662</v>
      </c>
      <c r="V35" s="63">
        <f>U35/SUM(E30:J30)*100</f>
        <v>92.1341637349054</v>
      </c>
      <c r="W35" s="160">
        <f>SUM(E30:M30)+B35+C35+D35</f>
        <v>1648234</v>
      </c>
      <c r="X35" s="159">
        <f>W35/W30*100</f>
        <v>102.24161449342068</v>
      </c>
      <c r="Y35" s="123"/>
      <c r="Z35" s="193"/>
      <c r="AA35" s="194"/>
      <c r="AB35" s="193"/>
      <c r="AC35" s="128"/>
      <c r="AD35" s="193"/>
    </row>
    <row r="36" spans="1:30" s="130" customFormat="1" ht="16.5" customHeight="1">
      <c r="A36" s="172" t="s">
        <v>73</v>
      </c>
      <c r="B36" s="195">
        <v>61810</v>
      </c>
      <c r="C36" s="195">
        <v>69606</v>
      </c>
      <c r="D36" s="49">
        <v>91218</v>
      </c>
      <c r="E36" s="215">
        <v>50198</v>
      </c>
      <c r="F36" s="45">
        <v>50650</v>
      </c>
      <c r="G36" s="45">
        <v>60020</v>
      </c>
      <c r="H36" s="45">
        <v>48637</v>
      </c>
      <c r="I36" s="45">
        <v>35596</v>
      </c>
      <c r="J36" s="45">
        <v>61487</v>
      </c>
      <c r="K36" s="45">
        <v>48028</v>
      </c>
      <c r="L36" s="45">
        <v>56522</v>
      </c>
      <c r="M36" s="45">
        <v>74435</v>
      </c>
      <c r="N36" s="49"/>
      <c r="O36" s="45"/>
      <c r="P36" s="15"/>
      <c r="Q36" s="21">
        <f>SUM(B36:M36)</f>
        <v>708207</v>
      </c>
      <c r="R36" s="158"/>
      <c r="S36" s="159">
        <f>M36/M31*100</f>
        <v>139.42271671536673</v>
      </c>
      <c r="T36" s="63">
        <f>Q36/SUM(B31:M31)*100</f>
        <v>106.86400550460378</v>
      </c>
      <c r="U36" s="123">
        <f>SUM(E36:J36)</f>
        <v>306588</v>
      </c>
      <c r="V36" s="63">
        <f>U36/SUM(E31:J31)*100</f>
        <v>95.34839602543967</v>
      </c>
      <c r="W36" s="160">
        <f>SUM(E31:M31)+B36+C36+D36</f>
        <v>701397</v>
      </c>
      <c r="X36" s="159">
        <f>W36/W31*100</f>
        <v>107.03906164157786</v>
      </c>
      <c r="Y36" s="123"/>
      <c r="Z36" s="193"/>
      <c r="AA36" s="194"/>
      <c r="AB36" s="193"/>
      <c r="AC36" s="128"/>
      <c r="AD36" s="193"/>
    </row>
    <row r="37" spans="1:30" s="130" customFormat="1" ht="16.5" customHeight="1" thickBot="1">
      <c r="A37" s="178" t="s">
        <v>74</v>
      </c>
      <c r="B37" s="196">
        <v>3617</v>
      </c>
      <c r="C37" s="196">
        <v>4702</v>
      </c>
      <c r="D37" s="50">
        <v>9349</v>
      </c>
      <c r="E37" s="216">
        <v>1952</v>
      </c>
      <c r="F37" s="46">
        <v>2701</v>
      </c>
      <c r="G37" s="46">
        <v>4576</v>
      </c>
      <c r="H37" s="46">
        <v>3970</v>
      </c>
      <c r="I37" s="46">
        <v>4050</v>
      </c>
      <c r="J37" s="46">
        <v>7375</v>
      </c>
      <c r="K37" s="46">
        <v>4114</v>
      </c>
      <c r="L37" s="46">
        <v>5213</v>
      </c>
      <c r="M37" s="46">
        <v>5853</v>
      </c>
      <c r="N37" s="50"/>
      <c r="O37" s="46"/>
      <c r="P37" s="16"/>
      <c r="Q37" s="199">
        <f>SUM(B37:M37)</f>
        <v>57472</v>
      </c>
      <c r="R37" s="158"/>
      <c r="S37" s="159">
        <f>M37/M32*100</f>
        <v>121.40634723086497</v>
      </c>
      <c r="T37" s="63">
        <f>Q37/SUM(B32:M32)*100</f>
        <v>119.2662073545281</v>
      </c>
      <c r="U37" s="123">
        <f>SUM(E37:J37)</f>
        <v>24624</v>
      </c>
      <c r="V37" s="63">
        <f>U37/SUM(E32:J32)*100</f>
        <v>116.85094670905897</v>
      </c>
      <c r="W37" s="160">
        <f>SUM(E32:M32)+B37+C37+D37</f>
        <v>52193</v>
      </c>
      <c r="X37" s="159">
        <f>W37/W32*100</f>
        <v>119.42931673607615</v>
      </c>
      <c r="Y37" s="123"/>
      <c r="Z37" s="193"/>
      <c r="AA37" s="194"/>
      <c r="AB37" s="193"/>
      <c r="AC37" s="128"/>
      <c r="AD37" s="193"/>
    </row>
    <row r="38" spans="1:30" s="130" customFormat="1" ht="16.5" customHeight="1" thickBot="1" thickTop="1">
      <c r="A38" s="197" t="s">
        <v>75</v>
      </c>
      <c r="B38" s="66">
        <f aca="true" t="shared" si="6" ref="B38:M38">B35+B36+B37</f>
        <v>198790</v>
      </c>
      <c r="C38" s="66">
        <f t="shared" si="6"/>
        <v>236211</v>
      </c>
      <c r="D38" s="66">
        <f t="shared" si="6"/>
        <v>322252</v>
      </c>
      <c r="E38" s="217">
        <f t="shared" si="6"/>
        <v>146610</v>
      </c>
      <c r="F38" s="66">
        <f t="shared" si="6"/>
        <v>151889</v>
      </c>
      <c r="G38" s="66">
        <f t="shared" si="6"/>
        <v>191271</v>
      </c>
      <c r="H38" s="66">
        <f t="shared" si="6"/>
        <v>199736</v>
      </c>
      <c r="I38" s="66">
        <f t="shared" si="6"/>
        <v>133717</v>
      </c>
      <c r="J38" s="66">
        <f t="shared" si="6"/>
        <v>205651</v>
      </c>
      <c r="K38" s="66">
        <f t="shared" si="6"/>
        <v>174164</v>
      </c>
      <c r="L38" s="66">
        <f t="shared" si="6"/>
        <v>180723</v>
      </c>
      <c r="M38" s="66">
        <f t="shared" si="6"/>
        <v>178983</v>
      </c>
      <c r="N38" s="66"/>
      <c r="O38" s="47"/>
      <c r="P38" s="77"/>
      <c r="Q38" s="201">
        <f>SUM(B38:M38)</f>
        <v>2319997</v>
      </c>
      <c r="R38" s="158"/>
      <c r="S38" s="159">
        <f>M38/M33*100</f>
        <v>106.90275106614267</v>
      </c>
      <c r="T38" s="63">
        <f>Q38/SUM(B33:M33)*100</f>
        <v>101.07941628304364</v>
      </c>
      <c r="U38" s="123">
        <f>SUM(E38:J38)</f>
        <v>1028874</v>
      </c>
      <c r="V38" s="63">
        <f>U38/SUM(E33:J33)*100</f>
        <v>93.54743681365142</v>
      </c>
      <c r="W38" s="160">
        <f>SUM(E33:M33)+B38+C38+D38</f>
        <v>2401824</v>
      </c>
      <c r="X38" s="159">
        <f>W38/W33*100</f>
        <v>103.92688065403443</v>
      </c>
      <c r="Y38" s="123"/>
      <c r="Z38" s="193"/>
      <c r="AA38" s="194"/>
      <c r="AB38" s="193"/>
      <c r="AC38" s="128"/>
      <c r="AD38" s="193"/>
    </row>
    <row r="39" spans="4:25" s="124" customFormat="1" ht="6.75" customHeight="1"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38"/>
      <c r="S39" s="159"/>
      <c r="T39" s="63"/>
      <c r="U39" s="63"/>
      <c r="V39" s="63"/>
      <c r="W39" s="38"/>
      <c r="X39" s="38"/>
      <c r="Y39" s="38"/>
    </row>
    <row r="40" s="124" customFormat="1" ht="13.5">
      <c r="A40" s="202"/>
    </row>
    <row r="41" s="124" customFormat="1" ht="14.25" thickBot="1">
      <c r="A41" s="130" t="s">
        <v>76</v>
      </c>
    </row>
    <row r="42" spans="1:24" s="126" customFormat="1" ht="14.25" hidden="1" thickBot="1">
      <c r="A42" s="161"/>
      <c r="B42" s="162">
        <v>39448</v>
      </c>
      <c r="C42" s="163" t="s">
        <v>6</v>
      </c>
      <c r="D42" s="164" t="s">
        <v>7</v>
      </c>
      <c r="E42" s="161" t="s">
        <v>13</v>
      </c>
      <c r="F42" s="164" t="s">
        <v>14</v>
      </c>
      <c r="G42" s="164" t="s">
        <v>15</v>
      </c>
      <c r="H42" s="163" t="s">
        <v>0</v>
      </c>
      <c r="I42" s="164" t="s">
        <v>1</v>
      </c>
      <c r="J42" s="164" t="s">
        <v>2</v>
      </c>
      <c r="K42" s="164" t="s">
        <v>3</v>
      </c>
      <c r="L42" s="164" t="s">
        <v>4</v>
      </c>
      <c r="M42" s="164" t="s">
        <v>5</v>
      </c>
      <c r="N42" s="163" t="s">
        <v>28</v>
      </c>
      <c r="O42" s="164" t="s">
        <v>26</v>
      </c>
      <c r="P42" s="165" t="s">
        <v>27</v>
      </c>
      <c r="Q42" s="166" t="s">
        <v>17</v>
      </c>
      <c r="R42" s="166" t="s">
        <v>29</v>
      </c>
      <c r="S42" s="125"/>
      <c r="T42" s="125"/>
      <c r="U42" s="125"/>
      <c r="V42" s="125"/>
      <c r="W42" s="125"/>
      <c r="X42" s="128"/>
    </row>
    <row r="43" spans="1:25" s="124" customFormat="1" ht="16.5" customHeight="1" hidden="1">
      <c r="A43" s="140" t="s">
        <v>50</v>
      </c>
      <c r="B43" s="167">
        <v>522829</v>
      </c>
      <c r="C43" s="167">
        <v>511055</v>
      </c>
      <c r="D43" s="168">
        <v>637514</v>
      </c>
      <c r="E43" s="169">
        <v>604600</v>
      </c>
      <c r="F43" s="168">
        <v>639058</v>
      </c>
      <c r="G43" s="168">
        <v>571198</v>
      </c>
      <c r="H43" s="167">
        <v>578369</v>
      </c>
      <c r="I43" s="167">
        <v>545771</v>
      </c>
      <c r="J43" s="168">
        <v>517896</v>
      </c>
      <c r="K43" s="168">
        <v>486350</v>
      </c>
      <c r="L43" s="168">
        <v>435269</v>
      </c>
      <c r="M43" s="168">
        <v>476150</v>
      </c>
      <c r="N43" s="167">
        <v>382900</v>
      </c>
      <c r="O43" s="168">
        <v>366329</v>
      </c>
      <c r="P43" s="170">
        <v>460242</v>
      </c>
      <c r="Q43" s="171">
        <f>SUM(B43:M43)</f>
        <v>6526059</v>
      </c>
      <c r="R43" s="171">
        <f>SUM(E43:P43)</f>
        <v>6064132</v>
      </c>
      <c r="S43" s="127"/>
      <c r="T43" s="127"/>
      <c r="U43" s="127"/>
      <c r="V43" s="127"/>
      <c r="W43" s="127"/>
      <c r="X43" s="128"/>
      <c r="Y43" s="128"/>
    </row>
    <row r="44" spans="1:25" s="124" customFormat="1" ht="16.5" customHeight="1" hidden="1">
      <c r="A44" s="172" t="s">
        <v>51</v>
      </c>
      <c r="B44" s="173">
        <v>19065</v>
      </c>
      <c r="C44" s="173">
        <v>17222</v>
      </c>
      <c r="D44" s="174">
        <v>21118</v>
      </c>
      <c r="E44" s="175">
        <v>19513</v>
      </c>
      <c r="F44" s="174">
        <v>19341</v>
      </c>
      <c r="G44" s="174">
        <v>18667</v>
      </c>
      <c r="H44" s="173">
        <v>20435</v>
      </c>
      <c r="I44" s="173">
        <v>18291</v>
      </c>
      <c r="J44" s="174">
        <v>21715</v>
      </c>
      <c r="K44" s="174">
        <v>17484</v>
      </c>
      <c r="L44" s="174">
        <v>15023</v>
      </c>
      <c r="M44" s="174">
        <v>15835</v>
      </c>
      <c r="N44" s="173">
        <v>12704</v>
      </c>
      <c r="O44" s="174">
        <v>13767</v>
      </c>
      <c r="P44" s="176">
        <v>15180</v>
      </c>
      <c r="Q44" s="177">
        <f>SUM(B44:M44)</f>
        <v>223709</v>
      </c>
      <c r="R44" s="177">
        <f>SUM(E44:P44)</f>
        <v>207955</v>
      </c>
      <c r="S44" s="127"/>
      <c r="T44" s="127"/>
      <c r="U44" s="127"/>
      <c r="V44" s="127"/>
      <c r="W44" s="127"/>
      <c r="X44" s="128"/>
      <c r="Y44" s="128"/>
    </row>
    <row r="45" spans="1:25" s="124" customFormat="1" ht="16.5" customHeight="1" hidden="1">
      <c r="A45" s="178" t="s">
        <v>8</v>
      </c>
      <c r="B45" s="179">
        <v>5302</v>
      </c>
      <c r="C45" s="179">
        <v>5843</v>
      </c>
      <c r="D45" s="180">
        <v>6719</v>
      </c>
      <c r="E45" s="181">
        <v>6300</v>
      </c>
      <c r="F45" s="180">
        <v>6107</v>
      </c>
      <c r="G45" s="180">
        <v>6486</v>
      </c>
      <c r="H45" s="179">
        <v>6408</v>
      </c>
      <c r="I45" s="179">
        <v>5708</v>
      </c>
      <c r="J45" s="180">
        <v>5917</v>
      </c>
      <c r="K45" s="180">
        <v>4763</v>
      </c>
      <c r="L45" s="180">
        <v>4701</v>
      </c>
      <c r="M45" s="180">
        <v>4614</v>
      </c>
      <c r="N45" s="179">
        <v>3664</v>
      </c>
      <c r="O45" s="180">
        <v>3760</v>
      </c>
      <c r="P45" s="182">
        <v>4356</v>
      </c>
      <c r="Q45" s="183">
        <f>SUM(B45:M45)</f>
        <v>68868</v>
      </c>
      <c r="R45" s="183">
        <f>SUM(E45:P45)</f>
        <v>62784</v>
      </c>
      <c r="S45" s="127"/>
      <c r="T45" s="127"/>
      <c r="U45" s="127"/>
      <c r="V45" s="127"/>
      <c r="W45" s="127"/>
      <c r="X45" s="128"/>
      <c r="Y45" s="128"/>
    </row>
    <row r="46" spans="1:25" s="130" customFormat="1" ht="16.5" customHeight="1" hidden="1">
      <c r="A46" s="203" t="s">
        <v>18</v>
      </c>
      <c r="B46" s="204">
        <f aca="true" t="shared" si="7" ref="B46:P46">B43+B44+B45</f>
        <v>547196</v>
      </c>
      <c r="C46" s="204">
        <f>D43+D44+D45</f>
        <v>665351</v>
      </c>
      <c r="D46" s="205">
        <f t="shared" si="7"/>
        <v>665351</v>
      </c>
      <c r="E46" s="206">
        <f t="shared" si="7"/>
        <v>630413</v>
      </c>
      <c r="F46" s="205">
        <f t="shared" si="7"/>
        <v>664506</v>
      </c>
      <c r="G46" s="205">
        <f t="shared" si="7"/>
        <v>596351</v>
      </c>
      <c r="H46" s="205">
        <f t="shared" si="7"/>
        <v>605212</v>
      </c>
      <c r="I46" s="205">
        <f t="shared" si="7"/>
        <v>569770</v>
      </c>
      <c r="J46" s="205">
        <f t="shared" si="7"/>
        <v>545528</v>
      </c>
      <c r="K46" s="205">
        <f t="shared" si="7"/>
        <v>508597</v>
      </c>
      <c r="L46" s="205">
        <f t="shared" si="7"/>
        <v>454993</v>
      </c>
      <c r="M46" s="205">
        <f t="shared" si="7"/>
        <v>496599</v>
      </c>
      <c r="N46" s="204">
        <f t="shared" si="7"/>
        <v>399268</v>
      </c>
      <c r="O46" s="205">
        <f t="shared" si="7"/>
        <v>383856</v>
      </c>
      <c r="P46" s="207">
        <f t="shared" si="7"/>
        <v>479778</v>
      </c>
      <c r="Q46" s="208">
        <f>SUM(B46:M46)</f>
        <v>6949867</v>
      </c>
      <c r="R46" s="208">
        <f>SUM(R43:R45)</f>
        <v>6334871</v>
      </c>
      <c r="S46" s="129"/>
      <c r="T46" s="129"/>
      <c r="U46" s="129"/>
      <c r="V46" s="129"/>
      <c r="W46" s="129"/>
      <c r="X46" s="128"/>
      <c r="Y46" s="128"/>
    </row>
    <row r="47" spans="1:30" s="130" customFormat="1" ht="16.5" customHeight="1" hidden="1" thickBot="1">
      <c r="A47" s="209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1"/>
      <c r="S47" s="129"/>
      <c r="T47" s="129"/>
      <c r="U47" s="129"/>
      <c r="V47" s="129"/>
      <c r="W47" s="124"/>
      <c r="X47" s="124"/>
      <c r="Y47" s="212"/>
      <c r="Z47" s="37"/>
      <c r="AA47" s="37"/>
      <c r="AB47" s="37"/>
      <c r="AC47" s="124"/>
      <c r="AD47" s="124"/>
    </row>
    <row r="48" spans="1:25" s="126" customFormat="1" ht="14.25" hidden="1" thickBot="1">
      <c r="A48" s="161"/>
      <c r="B48" s="162">
        <v>39814</v>
      </c>
      <c r="C48" s="163" t="s">
        <v>26</v>
      </c>
      <c r="D48" s="164" t="s">
        <v>27</v>
      </c>
      <c r="E48" s="161" t="s">
        <v>13</v>
      </c>
      <c r="F48" s="164" t="s">
        <v>14</v>
      </c>
      <c r="G48" s="164" t="s">
        <v>15</v>
      </c>
      <c r="H48" s="163" t="s">
        <v>0</v>
      </c>
      <c r="I48" s="164" t="s">
        <v>1</v>
      </c>
      <c r="J48" s="164" t="s">
        <v>2</v>
      </c>
      <c r="K48" s="164" t="s">
        <v>3</v>
      </c>
      <c r="L48" s="164" t="s">
        <v>4</v>
      </c>
      <c r="M48" s="164" t="s">
        <v>5</v>
      </c>
      <c r="N48" s="163" t="s">
        <v>24</v>
      </c>
      <c r="O48" s="164" t="s">
        <v>26</v>
      </c>
      <c r="P48" s="165" t="s">
        <v>27</v>
      </c>
      <c r="Q48" s="166" t="s">
        <v>17</v>
      </c>
      <c r="R48" s="166" t="s">
        <v>29</v>
      </c>
      <c r="S48" s="125"/>
      <c r="T48" s="125"/>
      <c r="U48" s="125"/>
      <c r="V48" s="125"/>
      <c r="W48" s="125"/>
      <c r="X48" s="125"/>
      <c r="Y48" s="125"/>
    </row>
    <row r="49" spans="1:25" s="124" customFormat="1" ht="14.25" hidden="1" thickBot="1">
      <c r="A49" s="140" t="s">
        <v>50</v>
      </c>
      <c r="B49" s="167">
        <v>382900</v>
      </c>
      <c r="C49" s="167">
        <v>366329</v>
      </c>
      <c r="D49" s="168">
        <v>460242</v>
      </c>
      <c r="E49" s="169">
        <v>417398</v>
      </c>
      <c r="F49" s="168">
        <v>454765</v>
      </c>
      <c r="G49" s="168">
        <v>461166</v>
      </c>
      <c r="H49" s="167">
        <v>499557</v>
      </c>
      <c r="I49" s="167">
        <v>533177</v>
      </c>
      <c r="J49" s="168">
        <v>471019</v>
      </c>
      <c r="K49" s="168">
        <v>501260</v>
      </c>
      <c r="L49" s="168">
        <v>482685</v>
      </c>
      <c r="M49" s="168">
        <v>573545</v>
      </c>
      <c r="N49" s="167"/>
      <c r="O49" s="168"/>
      <c r="P49" s="170"/>
      <c r="Q49" s="171">
        <f>SUM(B49:M49)</f>
        <v>5604043</v>
      </c>
      <c r="R49" s="171">
        <f>SUM(E49:P49)</f>
        <v>4394572</v>
      </c>
      <c r="S49" s="127"/>
      <c r="T49" s="127"/>
      <c r="U49" s="127"/>
      <c r="V49" s="127"/>
      <c r="W49" s="127"/>
      <c r="X49" s="127"/>
      <c r="Y49" s="127"/>
    </row>
    <row r="50" spans="1:25" s="124" customFormat="1" ht="14.25" hidden="1" thickBot="1">
      <c r="A50" s="172" t="s">
        <v>51</v>
      </c>
      <c r="B50" s="173">
        <v>12664</v>
      </c>
      <c r="C50" s="173">
        <v>13744</v>
      </c>
      <c r="D50" s="174">
        <v>15167</v>
      </c>
      <c r="E50" s="175">
        <v>11588</v>
      </c>
      <c r="F50" s="174">
        <v>12290</v>
      </c>
      <c r="G50" s="174">
        <v>14482</v>
      </c>
      <c r="H50" s="173">
        <v>14197</v>
      </c>
      <c r="I50" s="173">
        <v>13383</v>
      </c>
      <c r="J50" s="174">
        <v>11438</v>
      </c>
      <c r="K50" s="174">
        <v>13307</v>
      </c>
      <c r="L50" s="174">
        <v>12854</v>
      </c>
      <c r="M50" s="174">
        <v>13064</v>
      </c>
      <c r="N50" s="173"/>
      <c r="O50" s="174"/>
      <c r="P50" s="176"/>
      <c r="Q50" s="177">
        <f>SUM(B50:M50)</f>
        <v>158178</v>
      </c>
      <c r="R50" s="177">
        <f>SUM(E50:P50)</f>
        <v>116603</v>
      </c>
      <c r="S50" s="127"/>
      <c r="T50" s="127"/>
      <c r="U50" s="127"/>
      <c r="V50" s="127"/>
      <c r="W50" s="127"/>
      <c r="X50" s="127"/>
      <c r="Y50" s="127"/>
    </row>
    <row r="51" spans="1:25" s="124" customFormat="1" ht="14.25" hidden="1" thickBot="1">
      <c r="A51" s="178" t="s">
        <v>8</v>
      </c>
      <c r="B51" s="179">
        <v>3664</v>
      </c>
      <c r="C51" s="179">
        <v>3760</v>
      </c>
      <c r="D51" s="180">
        <v>4356</v>
      </c>
      <c r="E51" s="181">
        <v>4440</v>
      </c>
      <c r="F51" s="180">
        <v>4594</v>
      </c>
      <c r="G51" s="180">
        <v>5616</v>
      </c>
      <c r="H51" s="179">
        <v>5151</v>
      </c>
      <c r="I51" s="179">
        <v>4590</v>
      </c>
      <c r="J51" s="180">
        <v>4252</v>
      </c>
      <c r="K51" s="180">
        <v>4990</v>
      </c>
      <c r="L51" s="180">
        <v>4630</v>
      </c>
      <c r="M51" s="180">
        <v>4744</v>
      </c>
      <c r="N51" s="179"/>
      <c r="O51" s="180"/>
      <c r="P51" s="182"/>
      <c r="Q51" s="183">
        <f>SUM(B51:M51)</f>
        <v>54787</v>
      </c>
      <c r="R51" s="183">
        <f>SUM(E51:P51)</f>
        <v>43007</v>
      </c>
      <c r="S51" s="127"/>
      <c r="T51" s="127"/>
      <c r="U51" s="127"/>
      <c r="V51" s="127"/>
      <c r="W51" s="127"/>
      <c r="X51" s="127"/>
      <c r="Y51" s="127"/>
    </row>
    <row r="52" spans="1:25" s="130" customFormat="1" ht="14.25" hidden="1" thickBot="1">
      <c r="A52" s="203" t="s">
        <v>18</v>
      </c>
      <c r="B52" s="204">
        <f aca="true" t="shared" si="8" ref="B52:P52">B49+B50+B51</f>
        <v>399228</v>
      </c>
      <c r="C52" s="204">
        <f>D49+D50+D51</f>
        <v>479765</v>
      </c>
      <c r="D52" s="205">
        <f t="shared" si="8"/>
        <v>479765</v>
      </c>
      <c r="E52" s="206">
        <f t="shared" si="8"/>
        <v>433426</v>
      </c>
      <c r="F52" s="205">
        <f t="shared" si="8"/>
        <v>471649</v>
      </c>
      <c r="G52" s="205">
        <f t="shared" si="8"/>
        <v>481264</v>
      </c>
      <c r="H52" s="205">
        <f t="shared" si="8"/>
        <v>518905</v>
      </c>
      <c r="I52" s="205">
        <f t="shared" si="8"/>
        <v>551150</v>
      </c>
      <c r="J52" s="205">
        <f t="shared" si="8"/>
        <v>486709</v>
      </c>
      <c r="K52" s="205">
        <f t="shared" si="8"/>
        <v>519557</v>
      </c>
      <c r="L52" s="205">
        <f t="shared" si="8"/>
        <v>500169</v>
      </c>
      <c r="M52" s="205">
        <f t="shared" si="8"/>
        <v>591353</v>
      </c>
      <c r="N52" s="204">
        <f t="shared" si="8"/>
        <v>0</v>
      </c>
      <c r="O52" s="205">
        <f t="shared" si="8"/>
        <v>0</v>
      </c>
      <c r="P52" s="207">
        <f t="shared" si="8"/>
        <v>0</v>
      </c>
      <c r="Q52" s="208">
        <f>SUM(B52:M52)</f>
        <v>5912940</v>
      </c>
      <c r="R52" s="208">
        <f>SUM(R49:R51)</f>
        <v>4554182</v>
      </c>
      <c r="S52" s="129"/>
      <c r="T52" s="129"/>
      <c r="U52" s="129"/>
      <c r="V52" s="129"/>
      <c r="W52" s="129"/>
      <c r="X52" s="129"/>
      <c r="Y52" s="129"/>
    </row>
    <row r="53" spans="1:28" s="124" customFormat="1" ht="14.25" hidden="1" thickBot="1">
      <c r="A53" s="190"/>
      <c r="B53" s="162">
        <v>40179</v>
      </c>
      <c r="C53" s="163" t="s">
        <v>26</v>
      </c>
      <c r="D53" s="164" t="s">
        <v>27</v>
      </c>
      <c r="E53" s="161" t="s">
        <v>13</v>
      </c>
      <c r="F53" s="164" t="s">
        <v>14</v>
      </c>
      <c r="G53" s="164" t="s">
        <v>15</v>
      </c>
      <c r="H53" s="163" t="s">
        <v>0</v>
      </c>
      <c r="I53" s="164" t="s">
        <v>1</v>
      </c>
      <c r="J53" s="164" t="s">
        <v>2</v>
      </c>
      <c r="K53" s="164" t="s">
        <v>3</v>
      </c>
      <c r="L53" s="164" t="s">
        <v>4</v>
      </c>
      <c r="M53" s="164" t="s">
        <v>5</v>
      </c>
      <c r="N53" s="163" t="s">
        <v>35</v>
      </c>
      <c r="O53" s="164" t="s">
        <v>6</v>
      </c>
      <c r="P53" s="165" t="s">
        <v>7</v>
      </c>
      <c r="Q53" s="166" t="s">
        <v>17</v>
      </c>
      <c r="R53" s="166" t="s">
        <v>30</v>
      </c>
      <c r="S53" s="125"/>
      <c r="T53" s="125"/>
      <c r="U53" s="125"/>
      <c r="V53" s="125"/>
      <c r="Y53" s="125"/>
      <c r="AA53" s="191"/>
      <c r="AB53" s="191"/>
    </row>
    <row r="54" spans="1:30" s="124" customFormat="1" ht="14.25" hidden="1" thickBot="1">
      <c r="A54" s="140" t="s">
        <v>50</v>
      </c>
      <c r="B54" s="48">
        <v>416411</v>
      </c>
      <c r="C54" s="48">
        <v>385113</v>
      </c>
      <c r="D54" s="44">
        <v>559871</v>
      </c>
      <c r="E54" s="149">
        <v>489661</v>
      </c>
      <c r="F54" s="44">
        <v>495596</v>
      </c>
      <c r="G54" s="44">
        <v>499264</v>
      </c>
      <c r="H54" s="48">
        <v>512042</v>
      </c>
      <c r="I54" s="48">
        <v>484026</v>
      </c>
      <c r="J54" s="44">
        <v>508975</v>
      </c>
      <c r="K54" s="44">
        <v>498770</v>
      </c>
      <c r="L54" s="44">
        <v>502900</v>
      </c>
      <c r="M54" s="44">
        <v>608952</v>
      </c>
      <c r="N54" s="48"/>
      <c r="O54" s="44"/>
      <c r="P54" s="14"/>
      <c r="Q54" s="21">
        <f>SUM(B54:M54)</f>
        <v>5961581</v>
      </c>
      <c r="R54" s="21">
        <f>SUM(E54:P54)</f>
        <v>4600186</v>
      </c>
      <c r="S54" s="157"/>
      <c r="T54" s="157"/>
      <c r="U54" s="157"/>
      <c r="V54" s="157"/>
      <c r="W54" s="63"/>
      <c r="X54" s="63"/>
      <c r="Y54" s="123"/>
      <c r="Z54" s="193"/>
      <c r="AA54" s="194"/>
      <c r="AB54" s="193"/>
      <c r="AC54" s="128"/>
      <c r="AD54" s="193"/>
    </row>
    <row r="55" spans="1:30" s="124" customFormat="1" ht="14.25" hidden="1" thickBot="1">
      <c r="A55" s="172" t="s">
        <v>51</v>
      </c>
      <c r="B55" s="151">
        <v>13646</v>
      </c>
      <c r="C55" s="151">
        <v>12585</v>
      </c>
      <c r="D55" s="65">
        <v>15092</v>
      </c>
      <c r="E55" s="148">
        <v>13811</v>
      </c>
      <c r="F55" s="65">
        <v>14964</v>
      </c>
      <c r="G55" s="65">
        <v>16034</v>
      </c>
      <c r="H55" s="151">
        <v>15659</v>
      </c>
      <c r="I55" s="151">
        <v>15937</v>
      </c>
      <c r="J55" s="65">
        <v>11065</v>
      </c>
      <c r="K55" s="65">
        <v>14222</v>
      </c>
      <c r="L55" s="65">
        <v>15096</v>
      </c>
      <c r="M55" s="65">
        <v>16653</v>
      </c>
      <c r="N55" s="49"/>
      <c r="O55" s="45"/>
      <c r="P55" s="15"/>
      <c r="Q55" s="22">
        <f>SUM(B55:M55)</f>
        <v>174764</v>
      </c>
      <c r="R55" s="22">
        <f>SUM(E55:P55)</f>
        <v>133441</v>
      </c>
      <c r="S55" s="157"/>
      <c r="T55" s="157"/>
      <c r="U55" s="157"/>
      <c r="V55" s="157"/>
      <c r="W55" s="63"/>
      <c r="X55" s="63"/>
      <c r="Y55" s="123"/>
      <c r="Z55" s="193"/>
      <c r="AA55" s="194"/>
      <c r="AB55" s="193"/>
      <c r="AC55" s="128"/>
      <c r="AD55" s="193"/>
    </row>
    <row r="56" spans="1:30" s="124" customFormat="1" ht="14.25" hidden="1" thickBot="1">
      <c r="A56" s="178" t="s">
        <v>8</v>
      </c>
      <c r="B56" s="154">
        <v>5220</v>
      </c>
      <c r="C56" s="196">
        <v>5479</v>
      </c>
      <c r="D56" s="46">
        <v>7639</v>
      </c>
      <c r="E56" s="153">
        <v>5991</v>
      </c>
      <c r="F56" s="150">
        <v>6086</v>
      </c>
      <c r="G56" s="150">
        <v>7153</v>
      </c>
      <c r="H56" s="154">
        <v>6748</v>
      </c>
      <c r="I56" s="50">
        <v>6125</v>
      </c>
      <c r="J56" s="150">
        <v>6327</v>
      </c>
      <c r="K56" s="150">
        <v>6523</v>
      </c>
      <c r="L56" s="150">
        <v>7209</v>
      </c>
      <c r="M56" s="46">
        <v>7476</v>
      </c>
      <c r="N56" s="50"/>
      <c r="O56" s="46"/>
      <c r="P56" s="16"/>
      <c r="Q56" s="23">
        <f>SUM(B56:M56)</f>
        <v>77976</v>
      </c>
      <c r="R56" s="23">
        <f>SUM(E56:P56)</f>
        <v>59638</v>
      </c>
      <c r="S56" s="157"/>
      <c r="T56" s="157"/>
      <c r="U56" s="157"/>
      <c r="V56" s="157"/>
      <c r="W56" s="63"/>
      <c r="X56" s="63"/>
      <c r="Y56" s="123"/>
      <c r="Z56" s="193"/>
      <c r="AA56" s="194"/>
      <c r="AB56" s="193"/>
      <c r="AC56" s="128"/>
      <c r="AD56" s="193"/>
    </row>
    <row r="57" spans="1:30" s="130" customFormat="1" ht="14.25" hidden="1" thickBot="1">
      <c r="A57" s="197" t="s">
        <v>18</v>
      </c>
      <c r="B57" s="66">
        <f aca="true" t="shared" si="9" ref="B57:P57">B54+B55+B56</f>
        <v>435277</v>
      </c>
      <c r="C57" s="66">
        <f>D54+D55+D56</f>
        <v>582602</v>
      </c>
      <c r="D57" s="47">
        <f t="shared" si="9"/>
        <v>582602</v>
      </c>
      <c r="E57" s="76">
        <f t="shared" si="9"/>
        <v>509463</v>
      </c>
      <c r="F57" s="47">
        <f t="shared" si="9"/>
        <v>516646</v>
      </c>
      <c r="G57" s="47">
        <f t="shared" si="9"/>
        <v>522451</v>
      </c>
      <c r="H57" s="47">
        <f t="shared" si="9"/>
        <v>534449</v>
      </c>
      <c r="I57" s="47">
        <f t="shared" si="9"/>
        <v>506088</v>
      </c>
      <c r="J57" s="47">
        <f t="shared" si="9"/>
        <v>526367</v>
      </c>
      <c r="K57" s="47">
        <f t="shared" si="9"/>
        <v>519515</v>
      </c>
      <c r="L57" s="47">
        <f t="shared" si="9"/>
        <v>525205</v>
      </c>
      <c r="M57" s="47">
        <f t="shared" si="9"/>
        <v>633081</v>
      </c>
      <c r="N57" s="66">
        <f t="shared" si="9"/>
        <v>0</v>
      </c>
      <c r="O57" s="47">
        <f t="shared" si="9"/>
        <v>0</v>
      </c>
      <c r="P57" s="77">
        <f t="shared" si="9"/>
        <v>0</v>
      </c>
      <c r="Q57" s="24">
        <f>SUM(B57:M57)</f>
        <v>6393746</v>
      </c>
      <c r="R57" s="24">
        <f>SUM(R54:R56)</f>
        <v>4793265</v>
      </c>
      <c r="S57" s="158"/>
      <c r="T57" s="158"/>
      <c r="U57" s="158"/>
      <c r="V57" s="158"/>
      <c r="W57" s="63"/>
      <c r="X57" s="63"/>
      <c r="Y57" s="123"/>
      <c r="Z57" s="193"/>
      <c r="AA57" s="194"/>
      <c r="AB57" s="193"/>
      <c r="AC57" s="128"/>
      <c r="AD57" s="193"/>
    </row>
    <row r="58" spans="1:28" s="124" customFormat="1" ht="14.25" hidden="1" thickBot="1">
      <c r="A58" s="190"/>
      <c r="B58" s="162">
        <v>40544</v>
      </c>
      <c r="C58" s="163" t="s">
        <v>26</v>
      </c>
      <c r="D58" s="164" t="s">
        <v>27</v>
      </c>
      <c r="E58" s="161" t="s">
        <v>13</v>
      </c>
      <c r="F58" s="164" t="s">
        <v>14</v>
      </c>
      <c r="G58" s="164" t="s">
        <v>15</v>
      </c>
      <c r="H58" s="163" t="s">
        <v>0</v>
      </c>
      <c r="I58" s="164" t="s">
        <v>1</v>
      </c>
      <c r="J58" s="164" t="s">
        <v>2</v>
      </c>
      <c r="K58" s="164" t="s">
        <v>3</v>
      </c>
      <c r="L58" s="164" t="s">
        <v>4</v>
      </c>
      <c r="M58" s="164" t="s">
        <v>5</v>
      </c>
      <c r="N58" s="163" t="s">
        <v>35</v>
      </c>
      <c r="O58" s="164" t="s">
        <v>6</v>
      </c>
      <c r="P58" s="165" t="s">
        <v>7</v>
      </c>
      <c r="Q58" s="166" t="s">
        <v>17</v>
      </c>
      <c r="R58" s="166" t="s">
        <v>30</v>
      </c>
      <c r="Y58" s="125"/>
      <c r="AA58" s="191"/>
      <c r="AB58" s="191"/>
    </row>
    <row r="59" spans="1:30" s="124" customFormat="1" ht="14.25" hidden="1" thickBot="1">
      <c r="A59" s="140" t="s">
        <v>50</v>
      </c>
      <c r="B59" s="48">
        <v>480467</v>
      </c>
      <c r="C59" s="48">
        <v>454958</v>
      </c>
      <c r="D59" s="44">
        <v>617213</v>
      </c>
      <c r="E59" s="73">
        <v>484765</v>
      </c>
      <c r="F59" s="44">
        <v>366213</v>
      </c>
      <c r="G59" s="44">
        <v>415359</v>
      </c>
      <c r="H59" s="48">
        <v>474461</v>
      </c>
      <c r="I59" s="48">
        <v>490147</v>
      </c>
      <c r="J59" s="44">
        <v>524033</v>
      </c>
      <c r="K59" s="44">
        <v>507364</v>
      </c>
      <c r="L59" s="44">
        <v>488891</v>
      </c>
      <c r="M59" s="44">
        <v>592006</v>
      </c>
      <c r="N59" s="48"/>
      <c r="O59" s="44"/>
      <c r="P59" s="14"/>
      <c r="Q59" s="21">
        <f>SUM(B59:M59)</f>
        <v>5895877</v>
      </c>
      <c r="R59" s="21">
        <f>SUM(E59:P59)</f>
        <v>4343239</v>
      </c>
      <c r="S59" s="63"/>
      <c r="T59" s="63"/>
      <c r="U59" s="63"/>
      <c r="V59" s="63"/>
      <c r="W59" s="63"/>
      <c r="X59" s="63"/>
      <c r="Y59" s="123"/>
      <c r="Z59" s="193"/>
      <c r="AA59" s="194"/>
      <c r="AB59" s="193"/>
      <c r="AC59" s="128"/>
      <c r="AD59" s="193"/>
    </row>
    <row r="60" spans="1:30" s="124" customFormat="1" ht="14.25" hidden="1" thickBot="1">
      <c r="A60" s="172" t="s">
        <v>51</v>
      </c>
      <c r="B60" s="151">
        <v>14858</v>
      </c>
      <c r="C60" s="151">
        <v>13433</v>
      </c>
      <c r="D60" s="65">
        <v>15992</v>
      </c>
      <c r="E60" s="148">
        <v>14592</v>
      </c>
      <c r="F60" s="65">
        <v>15182</v>
      </c>
      <c r="G60" s="65">
        <v>15299</v>
      </c>
      <c r="H60" s="151">
        <v>16849</v>
      </c>
      <c r="I60" s="151">
        <v>14707</v>
      </c>
      <c r="J60" s="65">
        <v>14637</v>
      </c>
      <c r="K60" s="65">
        <v>16688</v>
      </c>
      <c r="L60" s="65">
        <v>14864</v>
      </c>
      <c r="M60" s="45">
        <v>15076</v>
      </c>
      <c r="N60" s="49"/>
      <c r="O60" s="45"/>
      <c r="P60" s="15"/>
      <c r="Q60" s="22">
        <f>SUM(B60:M60)</f>
        <v>182177</v>
      </c>
      <c r="R60" s="22">
        <f>SUM(E60:P60)</f>
        <v>137894</v>
      </c>
      <c r="S60" s="63"/>
      <c r="T60" s="63"/>
      <c r="U60" s="63"/>
      <c r="V60" s="63"/>
      <c r="W60" s="63"/>
      <c r="X60" s="63"/>
      <c r="Y60" s="123"/>
      <c r="Z60" s="193"/>
      <c r="AA60" s="194"/>
      <c r="AB60" s="193"/>
      <c r="AC60" s="128"/>
      <c r="AD60" s="193"/>
    </row>
    <row r="61" spans="1:30" s="124" customFormat="1" ht="14.25" hidden="1" thickBot="1">
      <c r="A61" s="178" t="s">
        <v>8</v>
      </c>
      <c r="B61" s="154">
        <v>7162</v>
      </c>
      <c r="C61" s="154">
        <v>6587</v>
      </c>
      <c r="D61" s="150">
        <v>9537</v>
      </c>
      <c r="E61" s="153">
        <v>6284</v>
      </c>
      <c r="F61" s="150">
        <v>5964</v>
      </c>
      <c r="G61" s="150">
        <v>6184</v>
      </c>
      <c r="H61" s="154">
        <v>7699</v>
      </c>
      <c r="I61" s="154">
        <v>7070</v>
      </c>
      <c r="J61" s="150">
        <v>7571</v>
      </c>
      <c r="K61" s="150">
        <v>7004</v>
      </c>
      <c r="L61" s="150">
        <v>7080</v>
      </c>
      <c r="M61" s="150">
        <v>9244</v>
      </c>
      <c r="N61" s="50"/>
      <c r="O61" s="46"/>
      <c r="P61" s="16"/>
      <c r="Q61" s="23">
        <f>SUM(B61:M61)</f>
        <v>87386</v>
      </c>
      <c r="R61" s="23">
        <f>SUM(E61:P61)</f>
        <v>64100</v>
      </c>
      <c r="S61" s="63"/>
      <c r="T61" s="63"/>
      <c r="U61" s="63"/>
      <c r="V61" s="63"/>
      <c r="W61" s="63"/>
      <c r="X61" s="63"/>
      <c r="Y61" s="123"/>
      <c r="Z61" s="193"/>
      <c r="AA61" s="194"/>
      <c r="AB61" s="193"/>
      <c r="AC61" s="128"/>
      <c r="AD61" s="193"/>
    </row>
    <row r="62" spans="1:30" s="130" customFormat="1" ht="14.25" hidden="1" thickBot="1">
      <c r="A62" s="197" t="s">
        <v>18</v>
      </c>
      <c r="B62" s="66">
        <f aca="true" t="shared" si="10" ref="B62:P62">B59+B60+B61</f>
        <v>502487</v>
      </c>
      <c r="C62" s="66">
        <f>C59+C60+C61</f>
        <v>474978</v>
      </c>
      <c r="D62" s="47">
        <f t="shared" si="10"/>
        <v>642742</v>
      </c>
      <c r="E62" s="76">
        <f t="shared" si="10"/>
        <v>505641</v>
      </c>
      <c r="F62" s="47">
        <f t="shared" si="10"/>
        <v>387359</v>
      </c>
      <c r="G62" s="47">
        <f t="shared" si="10"/>
        <v>436842</v>
      </c>
      <c r="H62" s="47">
        <f t="shared" si="10"/>
        <v>499009</v>
      </c>
      <c r="I62" s="47">
        <f t="shared" si="10"/>
        <v>511924</v>
      </c>
      <c r="J62" s="47">
        <f t="shared" si="10"/>
        <v>546241</v>
      </c>
      <c r="K62" s="47">
        <f t="shared" si="10"/>
        <v>531056</v>
      </c>
      <c r="L62" s="47">
        <f t="shared" si="10"/>
        <v>510835</v>
      </c>
      <c r="M62" s="47">
        <f t="shared" si="10"/>
        <v>616326</v>
      </c>
      <c r="N62" s="66">
        <f t="shared" si="10"/>
        <v>0</v>
      </c>
      <c r="O62" s="47">
        <f t="shared" si="10"/>
        <v>0</v>
      </c>
      <c r="P62" s="77">
        <f t="shared" si="10"/>
        <v>0</v>
      </c>
      <c r="Q62" s="24">
        <f>SUM(B62:M62)</f>
        <v>6165440</v>
      </c>
      <c r="R62" s="24">
        <f>SUM(R59:R61)</f>
        <v>4545233</v>
      </c>
      <c r="S62" s="63"/>
      <c r="T62" s="63"/>
      <c r="U62" s="63"/>
      <c r="V62" s="63"/>
      <c r="W62" s="63"/>
      <c r="X62" s="63"/>
      <c r="Y62" s="123"/>
      <c r="Z62" s="193"/>
      <c r="AA62" s="194"/>
      <c r="AB62" s="193"/>
      <c r="AC62" s="128"/>
      <c r="AD62" s="193"/>
    </row>
    <row r="63" spans="1:30" s="130" customFormat="1" ht="16.5" customHeight="1" hidden="1" thickBot="1">
      <c r="A63" s="190"/>
      <c r="B63" s="162">
        <v>40909</v>
      </c>
      <c r="C63" s="163" t="s">
        <v>6</v>
      </c>
      <c r="D63" s="164" t="s">
        <v>7</v>
      </c>
      <c r="E63" s="161" t="s">
        <v>13</v>
      </c>
      <c r="F63" s="164" t="s">
        <v>14</v>
      </c>
      <c r="G63" s="163" t="s">
        <v>15</v>
      </c>
      <c r="H63" s="164" t="s">
        <v>0</v>
      </c>
      <c r="I63" s="163" t="s">
        <v>1</v>
      </c>
      <c r="J63" s="164" t="s">
        <v>2</v>
      </c>
      <c r="K63" s="163" t="s">
        <v>3</v>
      </c>
      <c r="L63" s="164" t="s">
        <v>4</v>
      </c>
      <c r="M63" s="164" t="s">
        <v>5</v>
      </c>
      <c r="N63" s="163" t="s">
        <v>34</v>
      </c>
      <c r="O63" s="164" t="s">
        <v>26</v>
      </c>
      <c r="P63" s="165" t="s">
        <v>27</v>
      </c>
      <c r="Q63" s="166" t="s">
        <v>17</v>
      </c>
      <c r="R63" s="158"/>
      <c r="S63" s="159"/>
      <c r="T63" s="63"/>
      <c r="U63" s="63"/>
      <c r="V63" s="63"/>
      <c r="W63" s="63" t="s">
        <v>66</v>
      </c>
      <c r="X63" s="63"/>
      <c r="Y63" s="123"/>
      <c r="Z63" s="193"/>
      <c r="AA63" s="194"/>
      <c r="AB63" s="193"/>
      <c r="AC63" s="128"/>
      <c r="AD63" s="193"/>
    </row>
    <row r="64" spans="1:30" s="130" customFormat="1" ht="13.5" hidden="1">
      <c r="A64" s="140" t="s">
        <v>50</v>
      </c>
      <c r="B64" s="198">
        <v>464155</v>
      </c>
      <c r="C64" s="213">
        <v>523006</v>
      </c>
      <c r="D64" s="44">
        <v>668922</v>
      </c>
      <c r="E64" s="73">
        <v>579988</v>
      </c>
      <c r="F64" s="44">
        <v>640743</v>
      </c>
      <c r="G64" s="44">
        <v>617267</v>
      </c>
      <c r="H64" s="44">
        <v>597360</v>
      </c>
      <c r="I64" s="44">
        <v>585893</v>
      </c>
      <c r="J64" s="44">
        <v>571820</v>
      </c>
      <c r="K64" s="44">
        <v>549200</v>
      </c>
      <c r="L64" s="44">
        <v>578850</v>
      </c>
      <c r="M64" s="44">
        <v>647943</v>
      </c>
      <c r="N64" s="48"/>
      <c r="O64" s="44"/>
      <c r="P64" s="14"/>
      <c r="Q64" s="21">
        <f>SUM(B64:M64)</f>
        <v>7025147</v>
      </c>
      <c r="R64" s="158"/>
      <c r="S64" s="159"/>
      <c r="T64" s="63"/>
      <c r="U64" s="63"/>
      <c r="V64" s="63"/>
      <c r="W64" s="160">
        <f>SUM(E59:M59)+B64+C64+D64</f>
        <v>5999322</v>
      </c>
      <c r="X64" s="159"/>
      <c r="Y64" s="123"/>
      <c r="Z64" s="193"/>
      <c r="AA64" s="194"/>
      <c r="AB64" s="193"/>
      <c r="AC64" s="128"/>
      <c r="AD64" s="193"/>
    </row>
    <row r="65" spans="1:30" s="130" customFormat="1" ht="13.5" hidden="1">
      <c r="A65" s="172" t="s">
        <v>51</v>
      </c>
      <c r="B65" s="151">
        <v>16450</v>
      </c>
      <c r="C65" s="151">
        <v>16130</v>
      </c>
      <c r="D65" s="65">
        <v>17029</v>
      </c>
      <c r="E65" s="148">
        <v>16739</v>
      </c>
      <c r="F65" s="65">
        <v>17059</v>
      </c>
      <c r="G65" s="65">
        <v>17514</v>
      </c>
      <c r="H65" s="65">
        <v>16955</v>
      </c>
      <c r="I65" s="65">
        <v>13641</v>
      </c>
      <c r="J65" s="65">
        <v>16183</v>
      </c>
      <c r="K65" s="65">
        <v>16478</v>
      </c>
      <c r="L65" s="65">
        <v>16809</v>
      </c>
      <c r="M65" s="45">
        <v>17475</v>
      </c>
      <c r="N65" s="49"/>
      <c r="O65" s="45"/>
      <c r="P65" s="15"/>
      <c r="Q65" s="21">
        <f>SUM(B65:M65)</f>
        <v>198462</v>
      </c>
      <c r="R65" s="158"/>
      <c r="S65" s="159"/>
      <c r="T65" s="63"/>
      <c r="U65" s="63"/>
      <c r="V65" s="63"/>
      <c r="W65" s="160">
        <f>SUM(E60:M60)+B65+C65+D65</f>
        <v>187503</v>
      </c>
      <c r="X65" s="159"/>
      <c r="Y65" s="123"/>
      <c r="Z65" s="193"/>
      <c r="AA65" s="194"/>
      <c r="AB65" s="193"/>
      <c r="AC65" s="128"/>
      <c r="AD65" s="193"/>
    </row>
    <row r="66" spans="1:30" s="130" customFormat="1" ht="14.25" hidden="1" thickBot="1">
      <c r="A66" s="178" t="s">
        <v>8</v>
      </c>
      <c r="B66" s="154">
        <v>8737</v>
      </c>
      <c r="C66" s="154">
        <v>8812</v>
      </c>
      <c r="D66" s="46">
        <v>10225</v>
      </c>
      <c r="E66" s="153">
        <v>8869</v>
      </c>
      <c r="F66" s="150">
        <v>9485</v>
      </c>
      <c r="G66" s="150">
        <v>9852</v>
      </c>
      <c r="H66" s="150">
        <v>9806</v>
      </c>
      <c r="I66" s="46">
        <v>8685</v>
      </c>
      <c r="J66" s="150">
        <v>9383</v>
      </c>
      <c r="K66" s="150">
        <v>9374</v>
      </c>
      <c r="L66" s="150">
        <v>9334</v>
      </c>
      <c r="M66" s="46">
        <v>9766</v>
      </c>
      <c r="N66" s="50"/>
      <c r="O66" s="46"/>
      <c r="P66" s="16"/>
      <c r="Q66" s="199">
        <f>SUM(B66:M66)</f>
        <v>112328</v>
      </c>
      <c r="R66" s="158"/>
      <c r="S66" s="159"/>
      <c r="T66" s="63"/>
      <c r="U66" s="63"/>
      <c r="V66" s="63"/>
      <c r="W66" s="160">
        <f>SUM(E61:M61)+B66+C66+D66</f>
        <v>91874</v>
      </c>
      <c r="X66" s="159"/>
      <c r="Y66" s="123"/>
      <c r="Z66" s="193"/>
      <c r="AA66" s="194"/>
      <c r="AB66" s="193"/>
      <c r="AC66" s="128"/>
      <c r="AD66" s="193"/>
    </row>
    <row r="67" spans="1:30" s="130" customFormat="1" ht="15" hidden="1" thickBot="1" thickTop="1">
      <c r="A67" s="197" t="s">
        <v>18</v>
      </c>
      <c r="B67" s="66">
        <f aca="true" t="shared" si="11" ref="B67:M67">B64+B65+B66</f>
        <v>489342</v>
      </c>
      <c r="C67" s="66">
        <f>C64+C65+C66</f>
        <v>547948</v>
      </c>
      <c r="D67" s="47">
        <f t="shared" si="11"/>
        <v>696176</v>
      </c>
      <c r="E67" s="200">
        <f t="shared" si="11"/>
        <v>605596</v>
      </c>
      <c r="F67" s="66">
        <f t="shared" si="11"/>
        <v>667287</v>
      </c>
      <c r="G67" s="66">
        <f t="shared" si="11"/>
        <v>644633</v>
      </c>
      <c r="H67" s="66">
        <f t="shared" si="11"/>
        <v>624121</v>
      </c>
      <c r="I67" s="66">
        <f t="shared" si="11"/>
        <v>608219</v>
      </c>
      <c r="J67" s="66">
        <f t="shared" si="11"/>
        <v>597386</v>
      </c>
      <c r="K67" s="66">
        <f t="shared" si="11"/>
        <v>575052</v>
      </c>
      <c r="L67" s="66">
        <f t="shared" si="11"/>
        <v>604993</v>
      </c>
      <c r="M67" s="66">
        <f t="shared" si="11"/>
        <v>675184</v>
      </c>
      <c r="N67" s="66"/>
      <c r="O67" s="47"/>
      <c r="P67" s="77"/>
      <c r="Q67" s="201">
        <f>SUM(B67:M67)</f>
        <v>7335937</v>
      </c>
      <c r="R67" s="158"/>
      <c r="S67" s="159"/>
      <c r="T67" s="63"/>
      <c r="U67" s="63"/>
      <c r="V67" s="63"/>
      <c r="W67" s="160">
        <f>SUM(E62:M62)+B67+C67+D67</f>
        <v>6278699</v>
      </c>
      <c r="X67" s="159"/>
      <c r="Y67" s="123"/>
      <c r="Z67" s="193"/>
      <c r="AA67" s="194"/>
      <c r="AB67" s="193"/>
      <c r="AC67" s="128"/>
      <c r="AD67" s="193"/>
    </row>
    <row r="68" spans="1:30" s="130" customFormat="1" ht="16.5" customHeight="1" thickBot="1">
      <c r="A68" s="190"/>
      <c r="B68" s="162" t="s">
        <v>78</v>
      </c>
      <c r="C68" s="163" t="s">
        <v>79</v>
      </c>
      <c r="D68" s="164" t="s">
        <v>80</v>
      </c>
      <c r="E68" s="161" t="s">
        <v>81</v>
      </c>
      <c r="F68" s="164" t="s">
        <v>82</v>
      </c>
      <c r="G68" s="163" t="s">
        <v>83</v>
      </c>
      <c r="H68" s="164" t="s">
        <v>84</v>
      </c>
      <c r="I68" s="163" t="s">
        <v>85</v>
      </c>
      <c r="J68" s="164" t="s">
        <v>86</v>
      </c>
      <c r="K68" s="163" t="s">
        <v>87</v>
      </c>
      <c r="L68" s="164" t="s">
        <v>88</v>
      </c>
      <c r="M68" s="164" t="s">
        <v>89</v>
      </c>
      <c r="N68" s="163" t="s">
        <v>90</v>
      </c>
      <c r="O68" s="164" t="s">
        <v>26</v>
      </c>
      <c r="P68" s="165" t="s">
        <v>27</v>
      </c>
      <c r="Q68" s="166" t="s">
        <v>91</v>
      </c>
      <c r="R68" s="158"/>
      <c r="S68" s="159"/>
      <c r="T68" s="63"/>
      <c r="U68" s="63" t="s">
        <v>67</v>
      </c>
      <c r="V68" s="63" t="s">
        <v>68</v>
      </c>
      <c r="W68" s="63" t="s">
        <v>64</v>
      </c>
      <c r="X68" s="63" t="s">
        <v>65</v>
      </c>
      <c r="Y68" s="123"/>
      <c r="Z68" s="193"/>
      <c r="AA68" s="194"/>
      <c r="AB68" s="193"/>
      <c r="AC68" s="128"/>
      <c r="AD68" s="193"/>
    </row>
    <row r="69" spans="1:30" s="130" customFormat="1" ht="16.5" customHeight="1">
      <c r="A69" s="140" t="s">
        <v>72</v>
      </c>
      <c r="B69" s="198">
        <v>540518</v>
      </c>
      <c r="C69" s="48">
        <v>508825</v>
      </c>
      <c r="D69" s="48">
        <v>655185</v>
      </c>
      <c r="E69" s="214">
        <v>601391</v>
      </c>
      <c r="F69" s="44">
        <v>645881</v>
      </c>
      <c r="G69" s="44">
        <v>631762</v>
      </c>
      <c r="H69" s="44">
        <v>628973</v>
      </c>
      <c r="I69" s="44">
        <v>622069</v>
      </c>
      <c r="J69" s="44">
        <v>592922</v>
      </c>
      <c r="K69" s="44">
        <v>609357</v>
      </c>
      <c r="L69" s="44">
        <v>638484</v>
      </c>
      <c r="M69" s="44">
        <v>688073</v>
      </c>
      <c r="N69" s="48"/>
      <c r="O69" s="44"/>
      <c r="P69" s="14"/>
      <c r="Q69" s="21">
        <f>SUM(B69:M69)</f>
        <v>7363440</v>
      </c>
      <c r="R69" s="158"/>
      <c r="S69" s="159"/>
      <c r="T69" s="63"/>
      <c r="U69" s="123">
        <f>SUM(E69:J69)</f>
        <v>3722998</v>
      </c>
      <c r="V69" s="63">
        <f>U69/SUM(E64:J64)*100</f>
        <v>103.6160432120601</v>
      </c>
      <c r="W69" s="160">
        <f>SUM(E64:M64)+B69+C69+D69</f>
        <v>7073592</v>
      </c>
      <c r="X69" s="159">
        <f>W69/W64*100</f>
        <v>117.90652343714841</v>
      </c>
      <c r="Y69" s="123"/>
      <c r="Z69" s="193"/>
      <c r="AA69" s="194"/>
      <c r="AB69" s="193"/>
      <c r="AC69" s="128"/>
      <c r="AD69" s="193"/>
    </row>
    <row r="70" spans="1:30" s="130" customFormat="1" ht="16.5" customHeight="1">
      <c r="A70" s="172" t="s">
        <v>73</v>
      </c>
      <c r="B70" s="151">
        <v>16757</v>
      </c>
      <c r="C70" s="151">
        <v>15088</v>
      </c>
      <c r="D70" s="151">
        <v>16667</v>
      </c>
      <c r="E70" s="218">
        <v>17094</v>
      </c>
      <c r="F70" s="65">
        <v>17558</v>
      </c>
      <c r="G70" s="65">
        <v>17073</v>
      </c>
      <c r="H70" s="65">
        <v>18090</v>
      </c>
      <c r="I70" s="65">
        <v>13370</v>
      </c>
      <c r="J70" s="65">
        <v>17339</v>
      </c>
      <c r="K70" s="65">
        <v>19014</v>
      </c>
      <c r="L70" s="45">
        <v>19155</v>
      </c>
      <c r="M70" s="45">
        <v>19952</v>
      </c>
      <c r="N70" s="49"/>
      <c r="O70" s="45"/>
      <c r="P70" s="15"/>
      <c r="Q70" s="21">
        <f>SUM(B70:M70)</f>
        <v>207157</v>
      </c>
      <c r="R70" s="158"/>
      <c r="S70" s="159"/>
      <c r="T70" s="63"/>
      <c r="U70" s="123">
        <f>SUM(E70:J70)</f>
        <v>100524</v>
      </c>
      <c r="V70" s="63">
        <f>U70/SUM(E65:J65)*100</f>
        <v>102.48034987919381</v>
      </c>
      <c r="W70" s="160">
        <f>SUM(E65:M65)+B70+C70+D70</f>
        <v>197365</v>
      </c>
      <c r="X70" s="159">
        <f>W70/W65*100</f>
        <v>105.25964917894647</v>
      </c>
      <c r="Y70" s="123"/>
      <c r="Z70" s="193"/>
      <c r="AA70" s="194"/>
      <c r="AB70" s="193"/>
      <c r="AC70" s="128"/>
      <c r="AD70" s="193"/>
    </row>
    <row r="71" spans="1:30" s="130" customFormat="1" ht="16.5" customHeight="1" thickBot="1">
      <c r="A71" s="178" t="s">
        <v>74</v>
      </c>
      <c r="B71" s="154">
        <v>8554</v>
      </c>
      <c r="C71" s="154">
        <v>8327</v>
      </c>
      <c r="D71" s="154">
        <v>9546</v>
      </c>
      <c r="E71" s="219">
        <v>9389</v>
      </c>
      <c r="F71" s="150">
        <v>9934</v>
      </c>
      <c r="G71" s="150">
        <v>9921</v>
      </c>
      <c r="H71" s="150">
        <v>9892</v>
      </c>
      <c r="I71" s="150">
        <v>8961</v>
      </c>
      <c r="J71" s="150">
        <v>10040</v>
      </c>
      <c r="K71" s="150">
        <v>9798</v>
      </c>
      <c r="L71" s="150">
        <v>9422</v>
      </c>
      <c r="M71" s="46">
        <v>10488</v>
      </c>
      <c r="N71" s="50"/>
      <c r="O71" s="46"/>
      <c r="P71" s="16"/>
      <c r="Q71" s="199">
        <f>SUM(B71:M71)</f>
        <v>114272</v>
      </c>
      <c r="R71" s="158"/>
      <c r="S71" s="159"/>
      <c r="T71" s="63"/>
      <c r="U71" s="123">
        <f>SUM(E71:J71)</f>
        <v>58137</v>
      </c>
      <c r="V71" s="63">
        <f>U71/SUM(E66:J66)*100</f>
        <v>103.66797432239659</v>
      </c>
      <c r="W71" s="160">
        <f>SUM(E66:M66)+B71+C71+D71</f>
        <v>110981</v>
      </c>
      <c r="X71" s="159">
        <f>W71/W66*100</f>
        <v>120.79696105535842</v>
      </c>
      <c r="Y71" s="123"/>
      <c r="Z71" s="193"/>
      <c r="AA71" s="194"/>
      <c r="AB71" s="193"/>
      <c r="AC71" s="128"/>
      <c r="AD71" s="193"/>
    </row>
    <row r="72" spans="1:30" s="130" customFormat="1" ht="16.5" customHeight="1" thickBot="1" thickTop="1">
      <c r="A72" s="197" t="s">
        <v>75</v>
      </c>
      <c r="B72" s="66">
        <f aca="true" t="shared" si="12" ref="B72:M72">B69+B70+B71</f>
        <v>565829</v>
      </c>
      <c r="C72" s="66">
        <f>C69+C70+C71</f>
        <v>532240</v>
      </c>
      <c r="D72" s="66">
        <f t="shared" si="12"/>
        <v>681398</v>
      </c>
      <c r="E72" s="217">
        <f t="shared" si="12"/>
        <v>627874</v>
      </c>
      <c r="F72" s="66">
        <f t="shared" si="12"/>
        <v>673373</v>
      </c>
      <c r="G72" s="66">
        <f t="shared" si="12"/>
        <v>658756</v>
      </c>
      <c r="H72" s="66">
        <f t="shared" si="12"/>
        <v>656955</v>
      </c>
      <c r="I72" s="66">
        <f t="shared" si="12"/>
        <v>644400</v>
      </c>
      <c r="J72" s="66">
        <f t="shared" si="12"/>
        <v>620301</v>
      </c>
      <c r="K72" s="66">
        <f t="shared" si="12"/>
        <v>638169</v>
      </c>
      <c r="L72" s="66">
        <f t="shared" si="12"/>
        <v>667061</v>
      </c>
      <c r="M72" s="66">
        <f t="shared" si="12"/>
        <v>718513</v>
      </c>
      <c r="N72" s="66"/>
      <c r="O72" s="47"/>
      <c r="P72" s="77"/>
      <c r="Q72" s="201">
        <f>SUM(B72:M72)</f>
        <v>7684869</v>
      </c>
      <c r="R72" s="158"/>
      <c r="S72" s="159"/>
      <c r="T72" s="63"/>
      <c r="U72" s="123">
        <f>SUM(E72:J72)</f>
        <v>3881659</v>
      </c>
      <c r="V72" s="63">
        <f>U72/SUM(E67:J67)*100</f>
        <v>103.58709151957626</v>
      </c>
      <c r="W72" s="160">
        <f>SUM(E67:M67)+B72+C72+D72</f>
        <v>7381938</v>
      </c>
      <c r="X72" s="159">
        <f>W72/W67*100</f>
        <v>117.57114013587847</v>
      </c>
      <c r="Y72" s="123"/>
      <c r="Z72" s="193"/>
      <c r="AA72" s="194"/>
      <c r="AB72" s="193"/>
      <c r="AC72" s="128"/>
      <c r="AD72" s="193"/>
    </row>
    <row r="73" spans="1:30" s="130" customFormat="1" ht="16.5" customHeight="1" thickBot="1">
      <c r="A73" s="190"/>
      <c r="B73" s="162" t="s">
        <v>92</v>
      </c>
      <c r="C73" s="163" t="s">
        <v>79</v>
      </c>
      <c r="D73" s="164" t="s">
        <v>80</v>
      </c>
      <c r="E73" s="161" t="s">
        <v>81</v>
      </c>
      <c r="F73" s="164" t="s">
        <v>82</v>
      </c>
      <c r="G73" s="163" t="s">
        <v>83</v>
      </c>
      <c r="H73" s="164" t="s">
        <v>84</v>
      </c>
      <c r="I73" s="163" t="s">
        <v>85</v>
      </c>
      <c r="J73" s="164" t="s">
        <v>86</v>
      </c>
      <c r="K73" s="163" t="s">
        <v>87</v>
      </c>
      <c r="L73" s="164" t="s">
        <v>88</v>
      </c>
      <c r="M73" s="164" t="s">
        <v>89</v>
      </c>
      <c r="N73" s="163" t="s">
        <v>93</v>
      </c>
      <c r="O73" s="164" t="s">
        <v>26</v>
      </c>
      <c r="P73" s="165" t="s">
        <v>27</v>
      </c>
      <c r="Q73" s="166" t="s">
        <v>94</v>
      </c>
      <c r="R73" s="158"/>
      <c r="S73" s="224" t="s">
        <v>95</v>
      </c>
      <c r="T73" s="225" t="s">
        <v>96</v>
      </c>
      <c r="U73" s="63" t="s">
        <v>67</v>
      </c>
      <c r="V73" s="63" t="s">
        <v>68</v>
      </c>
      <c r="W73" s="225" t="s">
        <v>69</v>
      </c>
      <c r="X73" s="225" t="s">
        <v>70</v>
      </c>
      <c r="Y73" s="123"/>
      <c r="Z73" s="193"/>
      <c r="AA73" s="194"/>
      <c r="AB73" s="193"/>
      <c r="AC73" s="128"/>
      <c r="AD73" s="193"/>
    </row>
    <row r="74" spans="1:30" s="130" customFormat="1" ht="16.5" customHeight="1">
      <c r="A74" s="140" t="s">
        <v>72</v>
      </c>
      <c r="B74" s="227">
        <v>543886</v>
      </c>
      <c r="C74" s="48">
        <v>523410</v>
      </c>
      <c r="D74" s="48">
        <v>679103</v>
      </c>
      <c r="E74" s="214">
        <v>632837</v>
      </c>
      <c r="F74" s="44">
        <v>679072</v>
      </c>
      <c r="G74" s="231">
        <v>633323</v>
      </c>
      <c r="H74" s="44">
        <v>630430</v>
      </c>
      <c r="I74" s="233">
        <v>644038</v>
      </c>
      <c r="J74" s="44">
        <v>628130</v>
      </c>
      <c r="K74" s="44">
        <v>639702</v>
      </c>
      <c r="L74" s="44">
        <v>640162</v>
      </c>
      <c r="M74" s="44">
        <v>718931</v>
      </c>
      <c r="N74" s="48"/>
      <c r="O74" s="44"/>
      <c r="P74" s="14"/>
      <c r="Q74" s="21">
        <f>SUM(B74:M74)</f>
        <v>7593024</v>
      </c>
      <c r="R74" s="158"/>
      <c r="S74" s="159">
        <f>M74/M69*100</f>
        <v>104.48469857122717</v>
      </c>
      <c r="T74" s="63">
        <f>Q74/SUM(B69:M69)*100</f>
        <v>103.11789055115543</v>
      </c>
      <c r="U74" s="123">
        <f>SUM(E74:J74)</f>
        <v>3847830</v>
      </c>
      <c r="V74" s="63">
        <f>U74/SUM(E69:J69)*100</f>
        <v>103.35299669782256</v>
      </c>
      <c r="W74" s="160">
        <f>SUM(E69:M69)+B74+C74+D74</f>
        <v>7405311</v>
      </c>
      <c r="X74" s="159">
        <f>W74/W69*100</f>
        <v>104.68954104223145</v>
      </c>
      <c r="Y74" s="123"/>
      <c r="Z74" s="193"/>
      <c r="AA74" s="194"/>
      <c r="AB74" s="193"/>
      <c r="AC74" s="128"/>
      <c r="AD74" s="193"/>
    </row>
    <row r="75" spans="1:30" s="130" customFormat="1" ht="16.5" customHeight="1">
      <c r="A75" s="172" t="s">
        <v>73</v>
      </c>
      <c r="B75" s="151">
        <v>18717</v>
      </c>
      <c r="C75" s="226">
        <v>17508</v>
      </c>
      <c r="D75" s="226">
        <v>17042</v>
      </c>
      <c r="E75" s="228">
        <v>16585</v>
      </c>
      <c r="F75" s="230">
        <v>16951</v>
      </c>
      <c r="G75" s="230">
        <v>18074</v>
      </c>
      <c r="H75" s="230">
        <v>17175</v>
      </c>
      <c r="I75" s="230">
        <v>16641</v>
      </c>
      <c r="J75" s="230">
        <v>16949</v>
      </c>
      <c r="K75" s="230">
        <v>16729</v>
      </c>
      <c r="L75" s="230">
        <v>17421</v>
      </c>
      <c r="M75" s="45">
        <v>17212</v>
      </c>
      <c r="N75" s="49"/>
      <c r="O75" s="45"/>
      <c r="P75" s="15"/>
      <c r="Q75" s="21">
        <f>SUM(B75:M75)</f>
        <v>207004</v>
      </c>
      <c r="R75" s="158"/>
      <c r="S75" s="159">
        <f>M75/M70*100</f>
        <v>86.26704089815559</v>
      </c>
      <c r="T75" s="63">
        <f>Q75/SUM(B70:M70)*100</f>
        <v>99.92614297368662</v>
      </c>
      <c r="U75" s="123">
        <f>SUM(E75:J75)</f>
        <v>102375</v>
      </c>
      <c r="V75" s="63">
        <f>U75/SUM(E70:J70)*100</f>
        <v>101.84135131908798</v>
      </c>
      <c r="W75" s="160">
        <f>SUM(E70:M70)+B75+C75+D75</f>
        <v>211912</v>
      </c>
      <c r="X75" s="159">
        <f>W75/W70*100</f>
        <v>107.37060775720113</v>
      </c>
      <c r="Y75" s="123"/>
      <c r="Z75" s="193"/>
      <c r="AA75" s="194"/>
      <c r="AB75" s="193"/>
      <c r="AC75" s="128"/>
      <c r="AD75" s="193"/>
    </row>
    <row r="76" spans="1:30" s="130" customFormat="1" ht="16.5" customHeight="1" thickBot="1">
      <c r="A76" s="178" t="s">
        <v>74</v>
      </c>
      <c r="B76" s="50">
        <v>7467</v>
      </c>
      <c r="C76" s="50">
        <v>8569</v>
      </c>
      <c r="D76" s="50">
        <v>10201</v>
      </c>
      <c r="E76" s="216">
        <v>8803</v>
      </c>
      <c r="F76" s="46">
        <v>8612</v>
      </c>
      <c r="G76" s="46">
        <v>9554</v>
      </c>
      <c r="H76" s="46">
        <v>8363</v>
      </c>
      <c r="I76" s="46">
        <v>8788</v>
      </c>
      <c r="J76" s="46">
        <v>9207</v>
      </c>
      <c r="K76" s="46">
        <v>9988</v>
      </c>
      <c r="L76" s="46">
        <v>9867</v>
      </c>
      <c r="M76" s="46">
        <v>11555</v>
      </c>
      <c r="N76" s="50"/>
      <c r="O76" s="46"/>
      <c r="P76" s="16"/>
      <c r="Q76" s="199">
        <f>SUM(B76:M76)</f>
        <v>110974</v>
      </c>
      <c r="R76" s="158"/>
      <c r="S76" s="159">
        <f>M76/M71*100</f>
        <v>110.173531655225</v>
      </c>
      <c r="T76" s="63">
        <f>Q76/SUM(B71:M71)*100</f>
        <v>97.11390366844022</v>
      </c>
      <c r="U76" s="123">
        <f>SUM(E76:J76)</f>
        <v>53327</v>
      </c>
      <c r="V76" s="63">
        <f>U76/SUM(E71:J71)*100</f>
        <v>91.72643927275229</v>
      </c>
      <c r="W76" s="160">
        <f>SUM(E71:M71)+B76+C76+D76</f>
        <v>114082</v>
      </c>
      <c r="X76" s="159">
        <f>W76/W71*100</f>
        <v>102.79417197538316</v>
      </c>
      <c r="Y76" s="123"/>
      <c r="Z76" s="193"/>
      <c r="AA76" s="194"/>
      <c r="AB76" s="193"/>
      <c r="AC76" s="128"/>
      <c r="AD76" s="193"/>
    </row>
    <row r="77" spans="1:30" s="130" customFormat="1" ht="16.5" customHeight="1" thickBot="1" thickTop="1">
      <c r="A77" s="197" t="s">
        <v>75</v>
      </c>
      <c r="B77" s="66">
        <f aca="true" t="shared" si="13" ref="B77:M77">B74+B75+B76</f>
        <v>570070</v>
      </c>
      <c r="C77" s="66">
        <f t="shared" si="13"/>
        <v>549487</v>
      </c>
      <c r="D77" s="66">
        <f t="shared" si="13"/>
        <v>706346</v>
      </c>
      <c r="E77" s="217">
        <f t="shared" si="13"/>
        <v>658225</v>
      </c>
      <c r="F77" s="66">
        <f t="shared" si="13"/>
        <v>704635</v>
      </c>
      <c r="G77" s="66">
        <f t="shared" si="13"/>
        <v>660951</v>
      </c>
      <c r="H77" s="66">
        <f t="shared" si="13"/>
        <v>655968</v>
      </c>
      <c r="I77" s="66">
        <f t="shared" si="13"/>
        <v>669467</v>
      </c>
      <c r="J77" s="66">
        <f t="shared" si="13"/>
        <v>654286</v>
      </c>
      <c r="K77" s="66">
        <f t="shared" si="13"/>
        <v>666419</v>
      </c>
      <c r="L77" s="66">
        <f t="shared" si="13"/>
        <v>667450</v>
      </c>
      <c r="M77" s="66">
        <f t="shared" si="13"/>
        <v>747698</v>
      </c>
      <c r="N77" s="66"/>
      <c r="O77" s="47"/>
      <c r="P77" s="77"/>
      <c r="Q77" s="201">
        <f>SUM(B77:M77)</f>
        <v>7911002</v>
      </c>
      <c r="R77" s="158"/>
      <c r="S77" s="159">
        <f>M77/M72*100</f>
        <v>104.06186109367542</v>
      </c>
      <c r="T77" s="63">
        <f>Q77/SUM(B72:M72)*100</f>
        <v>102.9425745578747</v>
      </c>
      <c r="U77" s="123">
        <f>SUM(E77:J77)</f>
        <v>4003532</v>
      </c>
      <c r="V77" s="63">
        <f>U77/SUM(E72:J72)*100</f>
        <v>103.139714230436</v>
      </c>
      <c r="W77" s="160">
        <f>SUM(E72:M72)+B77+C77+D77</f>
        <v>7731305</v>
      </c>
      <c r="X77" s="159">
        <f>W77/W72*100</f>
        <v>104.73272736779961</v>
      </c>
      <c r="Y77" s="123"/>
      <c r="Z77" s="193"/>
      <c r="AA77" s="194"/>
      <c r="AB77" s="193"/>
      <c r="AC77" s="128"/>
      <c r="AD77" s="193"/>
    </row>
    <row r="78" spans="4:25" s="124" customFormat="1" ht="9" customHeight="1"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8"/>
      <c r="R78" s="38"/>
      <c r="S78" s="38"/>
      <c r="T78" s="38"/>
      <c r="U78" s="38"/>
      <c r="V78" s="38"/>
      <c r="W78" s="38"/>
      <c r="X78" s="38"/>
      <c r="Y78" s="38"/>
    </row>
    <row r="79" s="124" customFormat="1" ht="13.5"/>
    <row r="80" s="124" customFormat="1" ht="13.5">
      <c r="A80" s="130" t="s">
        <v>77</v>
      </c>
    </row>
    <row r="81" spans="1:24" s="126" customFormat="1" ht="14.25" hidden="1" thickBot="1">
      <c r="A81" s="161"/>
      <c r="B81" s="162">
        <v>39448</v>
      </c>
      <c r="C81" s="163" t="s">
        <v>26</v>
      </c>
      <c r="D81" s="164" t="s">
        <v>27</v>
      </c>
      <c r="E81" s="161" t="s">
        <v>13</v>
      </c>
      <c r="F81" s="164" t="s">
        <v>14</v>
      </c>
      <c r="G81" s="164" t="s">
        <v>15</v>
      </c>
      <c r="H81" s="163" t="s">
        <v>0</v>
      </c>
      <c r="I81" s="164" t="s">
        <v>1</v>
      </c>
      <c r="J81" s="164" t="s">
        <v>2</v>
      </c>
      <c r="K81" s="164" t="s">
        <v>3</v>
      </c>
      <c r="L81" s="164" t="s">
        <v>4</v>
      </c>
      <c r="M81" s="164" t="s">
        <v>5</v>
      </c>
      <c r="N81" s="163" t="s">
        <v>28</v>
      </c>
      <c r="O81" s="164" t="s">
        <v>26</v>
      </c>
      <c r="P81" s="165" t="s">
        <v>27</v>
      </c>
      <c r="Q81" s="166" t="s">
        <v>17</v>
      </c>
      <c r="R81" s="166" t="s">
        <v>49</v>
      </c>
      <c r="S81" s="125"/>
      <c r="T81" s="125"/>
      <c r="U81" s="125"/>
      <c r="V81" s="125"/>
      <c r="W81" s="125"/>
      <c r="X81" s="128"/>
    </row>
    <row r="82" spans="1:25" s="124" customFormat="1" ht="13.5" hidden="1">
      <c r="A82" s="140" t="s">
        <v>50</v>
      </c>
      <c r="B82" s="167">
        <v>631616</v>
      </c>
      <c r="C82" s="167">
        <v>658875</v>
      </c>
      <c r="D82" s="168">
        <v>840030</v>
      </c>
      <c r="E82" s="169">
        <v>719335</v>
      </c>
      <c r="F82" s="168">
        <v>746205</v>
      </c>
      <c r="G82" s="168">
        <v>698245</v>
      </c>
      <c r="H82" s="168">
        <v>719904</v>
      </c>
      <c r="I82" s="168">
        <v>630328</v>
      </c>
      <c r="J82" s="168">
        <v>648078</v>
      </c>
      <c r="K82" s="168">
        <v>606349</v>
      </c>
      <c r="L82" s="168">
        <v>543753</v>
      </c>
      <c r="M82" s="168">
        <v>553384</v>
      </c>
      <c r="N82" s="167">
        <v>466211</v>
      </c>
      <c r="O82" s="168">
        <v>466145</v>
      </c>
      <c r="P82" s="170">
        <v>597669</v>
      </c>
      <c r="Q82" s="171">
        <v>7996102</v>
      </c>
      <c r="R82" s="171">
        <v>7395606</v>
      </c>
      <c r="S82" s="127"/>
      <c r="T82" s="127"/>
      <c r="U82" s="127"/>
      <c r="V82" s="127"/>
      <c r="W82" s="127"/>
      <c r="X82" s="128"/>
      <c r="Y82" s="128"/>
    </row>
    <row r="83" spans="1:25" s="124" customFormat="1" ht="13.5" hidden="1">
      <c r="A83" s="172" t="s">
        <v>51</v>
      </c>
      <c r="B83" s="173">
        <v>65351</v>
      </c>
      <c r="C83" s="173">
        <v>79236</v>
      </c>
      <c r="D83" s="174">
        <v>105086</v>
      </c>
      <c r="E83" s="175">
        <v>67480</v>
      </c>
      <c r="F83" s="174">
        <v>68968</v>
      </c>
      <c r="G83" s="174">
        <v>76594</v>
      </c>
      <c r="H83" s="174">
        <v>73404</v>
      </c>
      <c r="I83" s="174">
        <v>57493</v>
      </c>
      <c r="J83" s="174">
        <v>77518</v>
      </c>
      <c r="K83" s="174">
        <v>72612</v>
      </c>
      <c r="L83" s="174">
        <v>66699</v>
      </c>
      <c r="M83" s="174">
        <v>55755</v>
      </c>
      <c r="N83" s="173">
        <v>58211</v>
      </c>
      <c r="O83" s="174">
        <v>71394</v>
      </c>
      <c r="P83" s="176">
        <v>88405</v>
      </c>
      <c r="Q83" s="177">
        <v>866196</v>
      </c>
      <c r="R83" s="177">
        <v>834533</v>
      </c>
      <c r="S83" s="127"/>
      <c r="T83" s="127"/>
      <c r="U83" s="127"/>
      <c r="V83" s="127"/>
      <c r="W83" s="127"/>
      <c r="X83" s="128"/>
      <c r="Y83" s="128"/>
    </row>
    <row r="84" spans="1:25" s="124" customFormat="1" ht="14.25" hidden="1" thickBot="1">
      <c r="A84" s="178" t="s">
        <v>52</v>
      </c>
      <c r="B84" s="179">
        <v>7998</v>
      </c>
      <c r="C84" s="179">
        <v>9391</v>
      </c>
      <c r="D84" s="180">
        <v>13787</v>
      </c>
      <c r="E84" s="181">
        <v>8622</v>
      </c>
      <c r="F84" s="180">
        <v>8693</v>
      </c>
      <c r="G84" s="180">
        <v>9957</v>
      </c>
      <c r="H84" s="180">
        <v>9445</v>
      </c>
      <c r="I84" s="180">
        <v>8697</v>
      </c>
      <c r="J84" s="180">
        <v>10722</v>
      </c>
      <c r="K84" s="180">
        <v>7342</v>
      </c>
      <c r="L84" s="180">
        <v>7603</v>
      </c>
      <c r="M84" s="180">
        <v>7278</v>
      </c>
      <c r="N84" s="179">
        <v>5627</v>
      </c>
      <c r="O84" s="180">
        <v>5896</v>
      </c>
      <c r="P84" s="182">
        <v>7698</v>
      </c>
      <c r="Q84" s="183">
        <v>109535</v>
      </c>
      <c r="R84" s="183">
        <v>97580</v>
      </c>
      <c r="S84" s="127"/>
      <c r="T84" s="127"/>
      <c r="U84" s="127"/>
      <c r="V84" s="127"/>
      <c r="W84" s="127"/>
      <c r="X84" s="128"/>
      <c r="Y84" s="128"/>
    </row>
    <row r="85" spans="1:25" s="130" customFormat="1" ht="13.5" hidden="1">
      <c r="A85" s="184" t="s">
        <v>53</v>
      </c>
      <c r="B85" s="185">
        <v>704965</v>
      </c>
      <c r="C85" s="185">
        <v>747502</v>
      </c>
      <c r="D85" s="186">
        <v>958903</v>
      </c>
      <c r="E85" s="187">
        <v>795437</v>
      </c>
      <c r="F85" s="186">
        <v>823866</v>
      </c>
      <c r="G85" s="186">
        <v>784796</v>
      </c>
      <c r="H85" s="186">
        <v>802753</v>
      </c>
      <c r="I85" s="186">
        <v>696518</v>
      </c>
      <c r="J85" s="186">
        <v>736318</v>
      </c>
      <c r="K85" s="186">
        <v>686303</v>
      </c>
      <c r="L85" s="186">
        <v>618055</v>
      </c>
      <c r="M85" s="186">
        <v>616417</v>
      </c>
      <c r="N85" s="185">
        <v>530049</v>
      </c>
      <c r="O85" s="186">
        <v>543435</v>
      </c>
      <c r="P85" s="188">
        <v>693772</v>
      </c>
      <c r="Q85" s="189">
        <v>8971833</v>
      </c>
      <c r="R85" s="189">
        <v>8327719</v>
      </c>
      <c r="S85" s="129"/>
      <c r="T85" s="129"/>
      <c r="U85" s="129"/>
      <c r="V85" s="129"/>
      <c r="W85" s="129"/>
      <c r="X85" s="128"/>
      <c r="Y85" s="128"/>
    </row>
    <row r="86" s="124" customFormat="1" ht="14.25" thickBot="1"/>
    <row r="87" spans="1:25" s="126" customFormat="1" ht="14.25" hidden="1" thickBot="1">
      <c r="A87" s="161"/>
      <c r="B87" s="162">
        <v>39814</v>
      </c>
      <c r="C87" s="163" t="s">
        <v>6</v>
      </c>
      <c r="D87" s="164" t="s">
        <v>7</v>
      </c>
      <c r="E87" s="161" t="s">
        <v>13</v>
      </c>
      <c r="F87" s="164" t="s">
        <v>14</v>
      </c>
      <c r="G87" s="164" t="s">
        <v>15</v>
      </c>
      <c r="H87" s="163" t="s">
        <v>0</v>
      </c>
      <c r="I87" s="164" t="s">
        <v>1</v>
      </c>
      <c r="J87" s="164" t="s">
        <v>2</v>
      </c>
      <c r="K87" s="164" t="s">
        <v>3</v>
      </c>
      <c r="L87" s="164" t="s">
        <v>4</v>
      </c>
      <c r="M87" s="164" t="s">
        <v>5</v>
      </c>
      <c r="N87" s="163" t="s">
        <v>36</v>
      </c>
      <c r="O87" s="164" t="s">
        <v>26</v>
      </c>
      <c r="P87" s="165" t="s">
        <v>27</v>
      </c>
      <c r="Q87" s="166" t="s">
        <v>17</v>
      </c>
      <c r="R87" s="166" t="s">
        <v>29</v>
      </c>
      <c r="S87" s="125"/>
      <c r="T87" s="125"/>
      <c r="U87" s="125"/>
      <c r="V87" s="125"/>
      <c r="W87" s="125"/>
      <c r="X87" s="125"/>
      <c r="Y87" s="125"/>
    </row>
    <row r="88" spans="1:25" s="124" customFormat="1" ht="14.25" hidden="1" thickBot="1">
      <c r="A88" s="140" t="s">
        <v>50</v>
      </c>
      <c r="B88" s="167">
        <f aca="true" t="shared" si="14" ref="B88:P88">B10+B49</f>
        <v>466211</v>
      </c>
      <c r="C88" s="167">
        <f>D10+D49</f>
        <v>597669</v>
      </c>
      <c r="D88" s="168">
        <f t="shared" si="14"/>
        <v>597669</v>
      </c>
      <c r="E88" s="169">
        <f t="shared" si="14"/>
        <v>495032</v>
      </c>
      <c r="F88" s="168">
        <f t="shared" si="14"/>
        <v>537159</v>
      </c>
      <c r="G88" s="168">
        <f t="shared" si="14"/>
        <v>573757</v>
      </c>
      <c r="H88" s="168">
        <f t="shared" si="14"/>
        <v>637080</v>
      </c>
      <c r="I88" s="168">
        <f t="shared" si="14"/>
        <v>625798</v>
      </c>
      <c r="J88" s="168">
        <f t="shared" si="14"/>
        <v>613911</v>
      </c>
      <c r="K88" s="168">
        <f t="shared" si="14"/>
        <v>638960</v>
      </c>
      <c r="L88" s="168">
        <f t="shared" si="14"/>
        <v>634874</v>
      </c>
      <c r="M88" s="168">
        <f t="shared" si="14"/>
        <v>692956</v>
      </c>
      <c r="N88" s="167">
        <f t="shared" si="14"/>
        <v>0</v>
      </c>
      <c r="O88" s="168">
        <f t="shared" si="14"/>
        <v>0</v>
      </c>
      <c r="P88" s="170">
        <f t="shared" si="14"/>
        <v>0</v>
      </c>
      <c r="Q88" s="171">
        <f>SUM(B88:M88)</f>
        <v>7111076</v>
      </c>
      <c r="R88" s="171">
        <f>SUM(E88:P88)</f>
        <v>5449527</v>
      </c>
      <c r="S88" s="127"/>
      <c r="T88" s="127"/>
      <c r="U88" s="127"/>
      <c r="V88" s="127"/>
      <c r="W88" s="127"/>
      <c r="X88" s="127"/>
      <c r="Y88" s="127"/>
    </row>
    <row r="89" spans="1:25" s="124" customFormat="1" ht="14.25" hidden="1" thickBot="1">
      <c r="A89" s="172" t="s">
        <v>51</v>
      </c>
      <c r="B89" s="173">
        <f aca="true" t="shared" si="15" ref="B89:P89">B11+B50</f>
        <v>58171</v>
      </c>
      <c r="C89" s="173">
        <f>D11+D50</f>
        <v>88392</v>
      </c>
      <c r="D89" s="174">
        <f t="shared" si="15"/>
        <v>88392</v>
      </c>
      <c r="E89" s="175">
        <f t="shared" si="15"/>
        <v>53271</v>
      </c>
      <c r="F89" s="174">
        <f t="shared" si="15"/>
        <v>54000</v>
      </c>
      <c r="G89" s="174">
        <f t="shared" si="15"/>
        <v>64898</v>
      </c>
      <c r="H89" s="174">
        <f t="shared" si="15"/>
        <v>64416</v>
      </c>
      <c r="I89" s="174">
        <f t="shared" si="15"/>
        <v>51585</v>
      </c>
      <c r="J89" s="174">
        <f t="shared" si="15"/>
        <v>68655</v>
      </c>
      <c r="K89" s="174">
        <f t="shared" si="15"/>
        <v>63369</v>
      </c>
      <c r="L89" s="174">
        <f t="shared" si="15"/>
        <v>63873</v>
      </c>
      <c r="M89" s="174">
        <f t="shared" si="15"/>
        <v>52406</v>
      </c>
      <c r="N89" s="173">
        <f t="shared" si="15"/>
        <v>0</v>
      </c>
      <c r="O89" s="174">
        <f t="shared" si="15"/>
        <v>0</v>
      </c>
      <c r="P89" s="176">
        <f t="shared" si="15"/>
        <v>0</v>
      </c>
      <c r="Q89" s="177">
        <f>SUM(B89:M89)</f>
        <v>771428</v>
      </c>
      <c r="R89" s="177">
        <f>SUM(E89:P89)</f>
        <v>536473</v>
      </c>
      <c r="S89" s="127"/>
      <c r="T89" s="127"/>
      <c r="U89" s="127"/>
      <c r="V89" s="127"/>
      <c r="W89" s="127"/>
      <c r="X89" s="127"/>
      <c r="Y89" s="127"/>
    </row>
    <row r="90" spans="1:25" s="124" customFormat="1" ht="14.25" hidden="1" thickBot="1">
      <c r="A90" s="178" t="s">
        <v>8</v>
      </c>
      <c r="B90" s="179">
        <f aca="true" t="shared" si="16" ref="B90:P90">B12+B51</f>
        <v>5627</v>
      </c>
      <c r="C90" s="179">
        <f>D12+D51</f>
        <v>7698</v>
      </c>
      <c r="D90" s="180">
        <f t="shared" si="16"/>
        <v>7698</v>
      </c>
      <c r="E90" s="181">
        <f t="shared" si="16"/>
        <v>5731</v>
      </c>
      <c r="F90" s="180">
        <f t="shared" si="16"/>
        <v>5728</v>
      </c>
      <c r="G90" s="180">
        <f t="shared" si="16"/>
        <v>7343</v>
      </c>
      <c r="H90" s="180">
        <f t="shared" si="16"/>
        <v>6777</v>
      </c>
      <c r="I90" s="180">
        <f t="shared" si="16"/>
        <v>6263</v>
      </c>
      <c r="J90" s="180">
        <f t="shared" si="16"/>
        <v>7374</v>
      </c>
      <c r="K90" s="180">
        <f t="shared" si="16"/>
        <v>6752</v>
      </c>
      <c r="L90" s="180">
        <f t="shared" si="16"/>
        <v>7348</v>
      </c>
      <c r="M90" s="180">
        <f t="shared" si="16"/>
        <v>6686</v>
      </c>
      <c r="N90" s="179">
        <f t="shared" si="16"/>
        <v>0</v>
      </c>
      <c r="O90" s="180">
        <f t="shared" si="16"/>
        <v>0</v>
      </c>
      <c r="P90" s="182">
        <f t="shared" si="16"/>
        <v>0</v>
      </c>
      <c r="Q90" s="183">
        <f>SUM(B90:M90)</f>
        <v>81025</v>
      </c>
      <c r="R90" s="183">
        <f>SUM(E90:P90)</f>
        <v>60002</v>
      </c>
      <c r="S90" s="127"/>
      <c r="T90" s="127"/>
      <c r="U90" s="127"/>
      <c r="V90" s="127"/>
      <c r="W90" s="127"/>
      <c r="X90" s="127"/>
      <c r="Y90" s="127"/>
    </row>
    <row r="91" spans="1:25" s="130" customFormat="1" ht="14.25" hidden="1" thickBot="1">
      <c r="A91" s="184" t="s">
        <v>53</v>
      </c>
      <c r="B91" s="185">
        <f aca="true" t="shared" si="17" ref="B91:P91">B88+B89+B90</f>
        <v>530009</v>
      </c>
      <c r="C91" s="185">
        <f>D88+D89+D90</f>
        <v>693759</v>
      </c>
      <c r="D91" s="186">
        <f t="shared" si="17"/>
        <v>693759</v>
      </c>
      <c r="E91" s="187">
        <f t="shared" si="17"/>
        <v>554034</v>
      </c>
      <c r="F91" s="186">
        <f t="shared" si="17"/>
        <v>596887</v>
      </c>
      <c r="G91" s="186">
        <f t="shared" si="17"/>
        <v>645998</v>
      </c>
      <c r="H91" s="186">
        <f t="shared" si="17"/>
        <v>708273</v>
      </c>
      <c r="I91" s="186">
        <f t="shared" si="17"/>
        <v>683646</v>
      </c>
      <c r="J91" s="186">
        <f t="shared" si="17"/>
        <v>689940</v>
      </c>
      <c r="K91" s="186">
        <f t="shared" si="17"/>
        <v>709081</v>
      </c>
      <c r="L91" s="186">
        <f t="shared" si="17"/>
        <v>706095</v>
      </c>
      <c r="M91" s="186">
        <f t="shared" si="17"/>
        <v>752048</v>
      </c>
      <c r="N91" s="185">
        <f t="shared" si="17"/>
        <v>0</v>
      </c>
      <c r="O91" s="186">
        <f t="shared" si="17"/>
        <v>0</v>
      </c>
      <c r="P91" s="188">
        <f t="shared" si="17"/>
        <v>0</v>
      </c>
      <c r="Q91" s="189">
        <f>SUM(B91:M91)</f>
        <v>7963529</v>
      </c>
      <c r="R91" s="189">
        <f>SUM(R88:R90)</f>
        <v>6046002</v>
      </c>
      <c r="S91" s="129"/>
      <c r="T91" s="129"/>
      <c r="U91" s="129"/>
      <c r="V91" s="129"/>
      <c r="W91" s="129"/>
      <c r="X91" s="129"/>
      <c r="Y91" s="129"/>
    </row>
    <row r="92" spans="1:28" s="124" customFormat="1" ht="14.25" hidden="1" thickBot="1">
      <c r="A92" s="190"/>
      <c r="B92" s="162">
        <v>40179</v>
      </c>
      <c r="C92" s="163" t="s">
        <v>6</v>
      </c>
      <c r="D92" s="164" t="s">
        <v>7</v>
      </c>
      <c r="E92" s="161" t="s">
        <v>13</v>
      </c>
      <c r="F92" s="164" t="s">
        <v>14</v>
      </c>
      <c r="G92" s="164" t="s">
        <v>15</v>
      </c>
      <c r="H92" s="163" t="s">
        <v>0</v>
      </c>
      <c r="I92" s="164" t="s">
        <v>1</v>
      </c>
      <c r="J92" s="164" t="s">
        <v>2</v>
      </c>
      <c r="K92" s="164" t="s">
        <v>3</v>
      </c>
      <c r="L92" s="164" t="s">
        <v>4</v>
      </c>
      <c r="M92" s="164" t="s">
        <v>5</v>
      </c>
      <c r="N92" s="163" t="s">
        <v>34</v>
      </c>
      <c r="O92" s="164" t="s">
        <v>26</v>
      </c>
      <c r="P92" s="165" t="s">
        <v>27</v>
      </c>
      <c r="Q92" s="166" t="s">
        <v>17</v>
      </c>
      <c r="R92" s="166" t="s">
        <v>30</v>
      </c>
      <c r="S92" s="125"/>
      <c r="T92" s="125"/>
      <c r="U92" s="125"/>
      <c r="V92" s="125"/>
      <c r="Y92" s="125"/>
      <c r="AA92" s="191"/>
      <c r="AB92" s="191"/>
    </row>
    <row r="93" spans="1:30" s="124" customFormat="1" ht="16.5" customHeight="1" hidden="1">
      <c r="A93" s="140" t="s">
        <v>50</v>
      </c>
      <c r="B93" s="48">
        <f aca="true" t="shared" si="18" ref="B93:P93">B15+B54</f>
        <v>537454</v>
      </c>
      <c r="C93" s="48">
        <f>D15+D54</f>
        <v>769381</v>
      </c>
      <c r="D93" s="44">
        <f t="shared" si="18"/>
        <v>769381</v>
      </c>
      <c r="E93" s="149">
        <f t="shared" si="18"/>
        <v>606410</v>
      </c>
      <c r="F93" s="44">
        <f t="shared" si="18"/>
        <v>609742</v>
      </c>
      <c r="G93" s="44">
        <f t="shared" si="18"/>
        <v>641709</v>
      </c>
      <c r="H93" s="44">
        <f t="shared" si="18"/>
        <v>676200</v>
      </c>
      <c r="I93" s="44">
        <f t="shared" si="18"/>
        <v>616582</v>
      </c>
      <c r="J93" s="44">
        <f t="shared" si="18"/>
        <v>642818</v>
      </c>
      <c r="K93" s="44">
        <f t="shared" si="18"/>
        <v>602442</v>
      </c>
      <c r="L93" s="44">
        <f t="shared" si="18"/>
        <v>601803</v>
      </c>
      <c r="M93" s="44">
        <f t="shared" si="18"/>
        <v>688480</v>
      </c>
      <c r="N93" s="48">
        <f t="shared" si="18"/>
        <v>0</v>
      </c>
      <c r="O93" s="44">
        <f t="shared" si="18"/>
        <v>0</v>
      </c>
      <c r="P93" s="14">
        <f t="shared" si="18"/>
        <v>0</v>
      </c>
      <c r="Q93" s="21">
        <f>SUM(B93:M93)</f>
        <v>7762402</v>
      </c>
      <c r="R93" s="21">
        <f>SUM(E93:P93)</f>
        <v>5686186</v>
      </c>
      <c r="S93" s="157"/>
      <c r="T93" s="157"/>
      <c r="U93" s="157"/>
      <c r="V93" s="157"/>
      <c r="W93" s="63"/>
      <c r="X93" s="63"/>
      <c r="Y93" s="63"/>
      <c r="Z93" s="193"/>
      <c r="AA93" s="194"/>
      <c r="AB93" s="193"/>
      <c r="AC93" s="128"/>
      <c r="AD93" s="193"/>
    </row>
    <row r="94" spans="1:30" s="124" customFormat="1" ht="16.5" customHeight="1" hidden="1">
      <c r="A94" s="172" t="s">
        <v>51</v>
      </c>
      <c r="B94" s="151">
        <f aca="true" t="shared" si="19" ref="B94:P94">B16+B55</f>
        <v>58781</v>
      </c>
      <c r="C94" s="151">
        <f>D16+D55</f>
        <v>94488</v>
      </c>
      <c r="D94" s="65">
        <f t="shared" si="19"/>
        <v>94488</v>
      </c>
      <c r="E94" s="148">
        <f t="shared" si="19"/>
        <v>57990</v>
      </c>
      <c r="F94" s="65">
        <f t="shared" si="19"/>
        <v>59039</v>
      </c>
      <c r="G94" s="65">
        <f t="shared" si="19"/>
        <v>71502</v>
      </c>
      <c r="H94" s="65">
        <f t="shared" si="19"/>
        <v>69121</v>
      </c>
      <c r="I94" s="65">
        <f t="shared" si="19"/>
        <v>62695</v>
      </c>
      <c r="J94" s="65">
        <f t="shared" si="19"/>
        <v>72499</v>
      </c>
      <c r="K94" s="65">
        <f t="shared" si="19"/>
        <v>54671</v>
      </c>
      <c r="L94" s="65">
        <f t="shared" si="19"/>
        <v>55678</v>
      </c>
      <c r="M94" s="45">
        <f t="shared" si="19"/>
        <v>55332</v>
      </c>
      <c r="N94" s="49">
        <f t="shared" si="19"/>
        <v>0</v>
      </c>
      <c r="O94" s="45">
        <f t="shared" si="19"/>
        <v>0</v>
      </c>
      <c r="P94" s="15">
        <f t="shared" si="19"/>
        <v>0</v>
      </c>
      <c r="Q94" s="22">
        <f>SUM(B94:M94)</f>
        <v>806284</v>
      </c>
      <c r="R94" s="22">
        <f>SUM(E94:P94)</f>
        <v>558527</v>
      </c>
      <c r="S94" s="157"/>
      <c r="T94" s="157"/>
      <c r="U94" s="157"/>
      <c r="V94" s="157"/>
      <c r="W94" s="63"/>
      <c r="X94" s="63"/>
      <c r="Y94" s="63"/>
      <c r="Z94" s="193"/>
      <c r="AA94" s="194"/>
      <c r="AB94" s="193"/>
      <c r="AC94" s="128"/>
      <c r="AD94" s="193"/>
    </row>
    <row r="95" spans="1:30" s="124" customFormat="1" ht="16.5" customHeight="1" hidden="1" thickBot="1">
      <c r="A95" s="178" t="s">
        <v>8</v>
      </c>
      <c r="B95" s="154">
        <f aca="true" t="shared" si="20" ref="B95:P95">B17+B56</f>
        <v>7129</v>
      </c>
      <c r="C95" s="196">
        <f>D17+D56</f>
        <v>12386</v>
      </c>
      <c r="D95" s="46">
        <f t="shared" si="20"/>
        <v>12386</v>
      </c>
      <c r="E95" s="153">
        <f t="shared" si="20"/>
        <v>7634</v>
      </c>
      <c r="F95" s="150">
        <f t="shared" si="20"/>
        <v>7964</v>
      </c>
      <c r="G95" s="150">
        <f t="shared" si="20"/>
        <v>9752</v>
      </c>
      <c r="H95" s="150">
        <f t="shared" si="20"/>
        <v>8963</v>
      </c>
      <c r="I95" s="46">
        <f t="shared" si="20"/>
        <v>8353</v>
      </c>
      <c r="J95" s="150">
        <f t="shared" si="20"/>
        <v>9305</v>
      </c>
      <c r="K95" s="46">
        <f t="shared" si="20"/>
        <v>8151</v>
      </c>
      <c r="L95" s="46">
        <f t="shared" si="20"/>
        <v>9749</v>
      </c>
      <c r="M95" s="46">
        <f t="shared" si="20"/>
        <v>10023</v>
      </c>
      <c r="N95" s="50">
        <f t="shared" si="20"/>
        <v>0</v>
      </c>
      <c r="O95" s="46">
        <f t="shared" si="20"/>
        <v>0</v>
      </c>
      <c r="P95" s="16">
        <f t="shared" si="20"/>
        <v>0</v>
      </c>
      <c r="Q95" s="23">
        <f>SUM(B95:M95)</f>
        <v>111795</v>
      </c>
      <c r="R95" s="23">
        <f>SUM(E95:P95)</f>
        <v>79894</v>
      </c>
      <c r="S95" s="157"/>
      <c r="T95" s="157"/>
      <c r="U95" s="157"/>
      <c r="V95" s="157"/>
      <c r="W95" s="63"/>
      <c r="X95" s="63"/>
      <c r="Y95" s="63"/>
      <c r="Z95" s="193"/>
      <c r="AA95" s="194"/>
      <c r="AB95" s="193"/>
      <c r="AC95" s="128"/>
      <c r="AD95" s="193"/>
    </row>
    <row r="96" spans="1:30" s="130" customFormat="1" ht="16.5" customHeight="1" hidden="1" thickBot="1" thickTop="1">
      <c r="A96" s="197" t="s">
        <v>18</v>
      </c>
      <c r="B96" s="66">
        <f aca="true" t="shared" si="21" ref="B96:P96">B93+B94+B95</f>
        <v>603364</v>
      </c>
      <c r="C96" s="66">
        <f>D93+D94+D95</f>
        <v>876255</v>
      </c>
      <c r="D96" s="47">
        <f t="shared" si="21"/>
        <v>876255</v>
      </c>
      <c r="E96" s="76">
        <f t="shared" si="21"/>
        <v>672034</v>
      </c>
      <c r="F96" s="47">
        <f t="shared" si="21"/>
        <v>676745</v>
      </c>
      <c r="G96" s="47">
        <f t="shared" si="21"/>
        <v>722963</v>
      </c>
      <c r="H96" s="47">
        <f t="shared" si="21"/>
        <v>754284</v>
      </c>
      <c r="I96" s="47">
        <f t="shared" si="21"/>
        <v>687630</v>
      </c>
      <c r="J96" s="47">
        <f t="shared" si="21"/>
        <v>724622</v>
      </c>
      <c r="K96" s="47">
        <f t="shared" si="21"/>
        <v>665264</v>
      </c>
      <c r="L96" s="47">
        <f t="shared" si="21"/>
        <v>667230</v>
      </c>
      <c r="M96" s="47">
        <f t="shared" si="21"/>
        <v>753835</v>
      </c>
      <c r="N96" s="66">
        <f t="shared" si="21"/>
        <v>0</v>
      </c>
      <c r="O96" s="47">
        <f t="shared" si="21"/>
        <v>0</v>
      </c>
      <c r="P96" s="77">
        <f t="shared" si="21"/>
        <v>0</v>
      </c>
      <c r="Q96" s="24">
        <f>SUM(B96:M96)</f>
        <v>8680481</v>
      </c>
      <c r="R96" s="24">
        <f>SUM(R93:R95)</f>
        <v>6324607</v>
      </c>
      <c r="S96" s="158"/>
      <c r="T96" s="158"/>
      <c r="U96" s="158"/>
      <c r="V96" s="158"/>
      <c r="W96" s="63"/>
      <c r="X96" s="63"/>
      <c r="Y96" s="63"/>
      <c r="Z96" s="193"/>
      <c r="AA96" s="194"/>
      <c r="AB96" s="193"/>
      <c r="AC96" s="128"/>
      <c r="AD96" s="193"/>
    </row>
    <row r="97" spans="1:28" s="124" customFormat="1" ht="14.25" hidden="1" thickBot="1">
      <c r="A97" s="190"/>
      <c r="B97" s="162">
        <v>40544</v>
      </c>
      <c r="C97" s="163" t="s">
        <v>6</v>
      </c>
      <c r="D97" s="164" t="s">
        <v>7</v>
      </c>
      <c r="E97" s="161" t="s">
        <v>13</v>
      </c>
      <c r="F97" s="164" t="s">
        <v>14</v>
      </c>
      <c r="G97" s="164" t="s">
        <v>15</v>
      </c>
      <c r="H97" s="163" t="s">
        <v>0</v>
      </c>
      <c r="I97" s="164" t="s">
        <v>1</v>
      </c>
      <c r="J97" s="164" t="s">
        <v>2</v>
      </c>
      <c r="K97" s="164" t="s">
        <v>3</v>
      </c>
      <c r="L97" s="164" t="s">
        <v>4</v>
      </c>
      <c r="M97" s="164" t="s">
        <v>5</v>
      </c>
      <c r="N97" s="163" t="s">
        <v>34</v>
      </c>
      <c r="O97" s="164" t="s">
        <v>26</v>
      </c>
      <c r="P97" s="165" t="s">
        <v>27</v>
      </c>
      <c r="Q97" s="166" t="s">
        <v>17</v>
      </c>
      <c r="R97" s="166" t="s">
        <v>30</v>
      </c>
      <c r="Y97" s="125"/>
      <c r="AA97" s="191"/>
      <c r="AB97" s="191"/>
    </row>
    <row r="98" spans="1:30" s="124" customFormat="1" ht="14.25" hidden="1" thickBot="1">
      <c r="A98" s="140" t="s">
        <v>50</v>
      </c>
      <c r="B98" s="48">
        <f aca="true" t="shared" si="22" ref="B98:P98">B20+B59</f>
        <v>567866</v>
      </c>
      <c r="C98" s="48">
        <f>C20+C59</f>
        <v>573504</v>
      </c>
      <c r="D98" s="44">
        <f t="shared" si="22"/>
        <v>732409</v>
      </c>
      <c r="E98" s="73">
        <f t="shared" si="22"/>
        <v>522097</v>
      </c>
      <c r="F98" s="44">
        <f t="shared" si="22"/>
        <v>416810</v>
      </c>
      <c r="G98" s="44">
        <f t="shared" si="22"/>
        <v>506927</v>
      </c>
      <c r="H98" s="44">
        <f t="shared" si="22"/>
        <v>580873</v>
      </c>
      <c r="I98" s="44">
        <f t="shared" si="22"/>
        <v>592590</v>
      </c>
      <c r="J98" s="44">
        <f t="shared" si="22"/>
        <v>661207</v>
      </c>
      <c r="K98" s="44">
        <f t="shared" si="22"/>
        <v>635849</v>
      </c>
      <c r="L98" s="44">
        <f t="shared" si="22"/>
        <v>615173</v>
      </c>
      <c r="M98" s="44">
        <f t="shared" si="22"/>
        <v>691548</v>
      </c>
      <c r="N98" s="48">
        <f t="shared" si="22"/>
        <v>0</v>
      </c>
      <c r="O98" s="44">
        <f t="shared" si="22"/>
        <v>0</v>
      </c>
      <c r="P98" s="14">
        <f t="shared" si="22"/>
        <v>0</v>
      </c>
      <c r="Q98" s="21">
        <f>SUM(B98:M98)</f>
        <v>7096853</v>
      </c>
      <c r="R98" s="21">
        <f>SUM(E98:P98)</f>
        <v>5223074</v>
      </c>
      <c r="S98" s="63"/>
      <c r="T98" s="63"/>
      <c r="U98" s="63"/>
      <c r="V98" s="63"/>
      <c r="W98" s="63"/>
      <c r="X98" s="63"/>
      <c r="Y98" s="63"/>
      <c r="Z98" s="193"/>
      <c r="AA98" s="194"/>
      <c r="AB98" s="193"/>
      <c r="AC98" s="128"/>
      <c r="AD98" s="193"/>
    </row>
    <row r="99" spans="1:30" s="124" customFormat="1" ht="14.25" hidden="1" thickBot="1">
      <c r="A99" s="172" t="s">
        <v>51</v>
      </c>
      <c r="B99" s="151">
        <f aca="true" t="shared" si="23" ref="B99:P99">B21+B60</f>
        <v>57173</v>
      </c>
      <c r="C99" s="151">
        <f>C21+C60</f>
        <v>64656</v>
      </c>
      <c r="D99" s="65">
        <f t="shared" si="23"/>
        <v>70767</v>
      </c>
      <c r="E99" s="148">
        <f t="shared" si="23"/>
        <v>39059</v>
      </c>
      <c r="F99" s="65">
        <f t="shared" si="23"/>
        <v>47664</v>
      </c>
      <c r="G99" s="65">
        <f t="shared" si="23"/>
        <v>62945</v>
      </c>
      <c r="H99" s="65">
        <f t="shared" si="23"/>
        <v>65407</v>
      </c>
      <c r="I99" s="65">
        <f t="shared" si="23"/>
        <v>56288</v>
      </c>
      <c r="J99" s="65">
        <f t="shared" si="23"/>
        <v>67062</v>
      </c>
      <c r="K99" s="65">
        <f t="shared" si="23"/>
        <v>69281</v>
      </c>
      <c r="L99" s="65">
        <f t="shared" si="23"/>
        <v>67522</v>
      </c>
      <c r="M99" s="45">
        <f t="shared" si="23"/>
        <v>62654</v>
      </c>
      <c r="N99" s="49">
        <f t="shared" si="23"/>
        <v>0</v>
      </c>
      <c r="O99" s="45">
        <f t="shared" si="23"/>
        <v>0</v>
      </c>
      <c r="P99" s="15">
        <f t="shared" si="23"/>
        <v>0</v>
      </c>
      <c r="Q99" s="22">
        <f>SUM(B99:M99)</f>
        <v>730478</v>
      </c>
      <c r="R99" s="22">
        <f>SUM(E99:P99)</f>
        <v>537882</v>
      </c>
      <c r="S99" s="63"/>
      <c r="T99" s="63"/>
      <c r="U99" s="63"/>
      <c r="V99" s="63"/>
      <c r="W99" s="63"/>
      <c r="X99" s="63"/>
      <c r="Y99" s="63"/>
      <c r="Z99" s="193"/>
      <c r="AA99" s="194"/>
      <c r="AB99" s="193"/>
      <c r="AC99" s="128"/>
      <c r="AD99" s="193"/>
    </row>
    <row r="100" spans="1:30" s="124" customFormat="1" ht="14.25" hidden="1" thickBot="1">
      <c r="A100" s="178" t="s">
        <v>8</v>
      </c>
      <c r="B100" s="154">
        <f aca="true" t="shared" si="24" ref="B100:P100">B22+B61</f>
        <v>9194</v>
      </c>
      <c r="C100" s="154">
        <f>C22+C61</f>
        <v>9196</v>
      </c>
      <c r="D100" s="150">
        <f t="shared" si="24"/>
        <v>14648</v>
      </c>
      <c r="E100" s="153">
        <f t="shared" si="24"/>
        <v>7450</v>
      </c>
      <c r="F100" s="150">
        <f t="shared" si="24"/>
        <v>7042</v>
      </c>
      <c r="G100" s="150">
        <f t="shared" si="24"/>
        <v>7896</v>
      </c>
      <c r="H100" s="150">
        <f t="shared" si="24"/>
        <v>10349</v>
      </c>
      <c r="I100" s="150">
        <f t="shared" si="24"/>
        <v>11131</v>
      </c>
      <c r="J100" s="150">
        <f t="shared" si="24"/>
        <v>12085</v>
      </c>
      <c r="K100" s="150">
        <f t="shared" si="24"/>
        <v>9798</v>
      </c>
      <c r="L100" s="150">
        <f t="shared" si="24"/>
        <v>10151</v>
      </c>
      <c r="M100" s="46">
        <f t="shared" si="24"/>
        <v>12690</v>
      </c>
      <c r="N100" s="50">
        <f t="shared" si="24"/>
        <v>0</v>
      </c>
      <c r="O100" s="46">
        <f t="shared" si="24"/>
        <v>0</v>
      </c>
      <c r="P100" s="16">
        <f t="shared" si="24"/>
        <v>0</v>
      </c>
      <c r="Q100" s="23">
        <f>SUM(B100:M100)</f>
        <v>121630</v>
      </c>
      <c r="R100" s="23">
        <f>SUM(E100:P100)</f>
        <v>88592</v>
      </c>
      <c r="S100" s="63"/>
      <c r="T100" s="63"/>
      <c r="U100" s="63"/>
      <c r="V100" s="63"/>
      <c r="W100" s="63"/>
      <c r="X100" s="63"/>
      <c r="Y100" s="63"/>
      <c r="Z100" s="193"/>
      <c r="AA100" s="194"/>
      <c r="AB100" s="193"/>
      <c r="AC100" s="128"/>
      <c r="AD100" s="193"/>
    </row>
    <row r="101" spans="1:30" s="130" customFormat="1" ht="14.25" hidden="1" thickBot="1">
      <c r="A101" s="197" t="s">
        <v>18</v>
      </c>
      <c r="B101" s="66">
        <f aca="true" t="shared" si="25" ref="B101:P101">B98+B99+B100</f>
        <v>634233</v>
      </c>
      <c r="C101" s="66">
        <f>C98+C99+C100</f>
        <v>647356</v>
      </c>
      <c r="D101" s="47">
        <f t="shared" si="25"/>
        <v>817824</v>
      </c>
      <c r="E101" s="76">
        <f t="shared" si="25"/>
        <v>568606</v>
      </c>
      <c r="F101" s="47">
        <f t="shared" si="25"/>
        <v>471516</v>
      </c>
      <c r="G101" s="47">
        <f t="shared" si="25"/>
        <v>577768</v>
      </c>
      <c r="H101" s="47">
        <f t="shared" si="25"/>
        <v>656629</v>
      </c>
      <c r="I101" s="47">
        <f t="shared" si="25"/>
        <v>660009</v>
      </c>
      <c r="J101" s="47">
        <f t="shared" si="25"/>
        <v>740354</v>
      </c>
      <c r="K101" s="47">
        <f t="shared" si="25"/>
        <v>714928</v>
      </c>
      <c r="L101" s="47">
        <f t="shared" si="25"/>
        <v>692846</v>
      </c>
      <c r="M101" s="47">
        <f t="shared" si="25"/>
        <v>766892</v>
      </c>
      <c r="N101" s="66">
        <f t="shared" si="25"/>
        <v>0</v>
      </c>
      <c r="O101" s="47">
        <f t="shared" si="25"/>
        <v>0</v>
      </c>
      <c r="P101" s="77">
        <f t="shared" si="25"/>
        <v>0</v>
      </c>
      <c r="Q101" s="24">
        <f>SUM(B101:M101)</f>
        <v>7948961</v>
      </c>
      <c r="R101" s="24">
        <f>SUM(R98:R100)</f>
        <v>5849548</v>
      </c>
      <c r="S101" s="63"/>
      <c r="T101" s="63"/>
      <c r="U101" s="63"/>
      <c r="V101" s="63"/>
      <c r="W101" s="63"/>
      <c r="X101" s="63"/>
      <c r="Y101" s="63"/>
      <c r="Z101" s="193"/>
      <c r="AA101" s="194"/>
      <c r="AB101" s="193"/>
      <c r="AC101" s="128"/>
      <c r="AD101" s="193"/>
    </row>
    <row r="102" spans="1:30" s="130" customFormat="1" ht="16.5" customHeight="1" hidden="1" thickBot="1">
      <c r="A102" s="190"/>
      <c r="B102" s="162">
        <v>40909</v>
      </c>
      <c r="C102" s="163" t="s">
        <v>6</v>
      </c>
      <c r="D102" s="164" t="s">
        <v>7</v>
      </c>
      <c r="E102" s="161" t="s">
        <v>13</v>
      </c>
      <c r="F102" s="164" t="s">
        <v>14</v>
      </c>
      <c r="G102" s="163" t="s">
        <v>15</v>
      </c>
      <c r="H102" s="164" t="s">
        <v>0</v>
      </c>
      <c r="I102" s="163" t="s">
        <v>1</v>
      </c>
      <c r="J102" s="164" t="s">
        <v>2</v>
      </c>
      <c r="K102" s="163" t="s">
        <v>3</v>
      </c>
      <c r="L102" s="164" t="s">
        <v>4</v>
      </c>
      <c r="M102" s="164" t="s">
        <v>5</v>
      </c>
      <c r="N102" s="163" t="s">
        <v>34</v>
      </c>
      <c r="O102" s="164" t="s">
        <v>26</v>
      </c>
      <c r="P102" s="165" t="s">
        <v>27</v>
      </c>
      <c r="Q102" s="166" t="s">
        <v>17</v>
      </c>
      <c r="R102" s="158"/>
      <c r="S102" s="159"/>
      <c r="T102" s="63"/>
      <c r="U102" s="63"/>
      <c r="V102" s="63"/>
      <c r="W102" s="63" t="s">
        <v>66</v>
      </c>
      <c r="X102" s="63"/>
      <c r="Y102" s="123"/>
      <c r="Z102" s="193"/>
      <c r="AA102" s="194"/>
      <c r="AB102" s="193"/>
      <c r="AC102" s="128"/>
      <c r="AD102" s="193"/>
    </row>
    <row r="103" spans="1:30" s="130" customFormat="1" ht="16.5" customHeight="1" hidden="1">
      <c r="A103" s="140" t="s">
        <v>50</v>
      </c>
      <c r="B103" s="198">
        <f>B25+B64</f>
        <v>594763</v>
      </c>
      <c r="C103" s="213">
        <f>C25+C64</f>
        <v>689157</v>
      </c>
      <c r="D103" s="198">
        <f>D25+D64</f>
        <v>905327</v>
      </c>
      <c r="E103" s="48">
        <f aca="true" t="shared" si="26" ref="E103:M103">E25+E64</f>
        <v>687814</v>
      </c>
      <c r="F103" s="198">
        <f t="shared" si="26"/>
        <v>758381</v>
      </c>
      <c r="G103" s="198">
        <f t="shared" si="26"/>
        <v>775658</v>
      </c>
      <c r="H103" s="198">
        <f t="shared" si="26"/>
        <v>773828</v>
      </c>
      <c r="I103" s="198">
        <f t="shared" si="26"/>
        <v>709309</v>
      </c>
      <c r="J103" s="198">
        <f t="shared" si="26"/>
        <v>701073</v>
      </c>
      <c r="K103" s="198">
        <f t="shared" si="26"/>
        <v>669785</v>
      </c>
      <c r="L103" s="198">
        <f t="shared" si="26"/>
        <v>707107</v>
      </c>
      <c r="M103" s="198">
        <f t="shared" si="26"/>
        <v>745173</v>
      </c>
      <c r="N103" s="48"/>
      <c r="O103" s="44"/>
      <c r="P103" s="14"/>
      <c r="Q103" s="21">
        <f>SUM(B103:M103)</f>
        <v>8717375</v>
      </c>
      <c r="R103" s="158"/>
      <c r="S103" s="159"/>
      <c r="T103" s="63"/>
      <c r="U103" s="63"/>
      <c r="V103" s="63"/>
      <c r="W103" s="160">
        <f>SUM(E98:M98)+B103+C103+D103</f>
        <v>7412321</v>
      </c>
      <c r="X103" s="159"/>
      <c r="Y103" s="123"/>
      <c r="Z103" s="193"/>
      <c r="AA103" s="194"/>
      <c r="AB103" s="193"/>
      <c r="AC103" s="128"/>
      <c r="AD103" s="193"/>
    </row>
    <row r="104" spans="1:30" s="130" customFormat="1" ht="16.5" customHeight="1" hidden="1">
      <c r="A104" s="172" t="s">
        <v>51</v>
      </c>
      <c r="B104" s="151">
        <f>B26+B65</f>
        <v>70444</v>
      </c>
      <c r="C104" s="151">
        <f>C26+C65</f>
        <v>80387</v>
      </c>
      <c r="D104" s="151">
        <f aca="true" t="shared" si="27" ref="D104:M104">D26+D65</f>
        <v>104661</v>
      </c>
      <c r="E104" s="151">
        <f t="shared" si="27"/>
        <v>69405</v>
      </c>
      <c r="F104" s="151">
        <f t="shared" si="27"/>
        <v>72517</v>
      </c>
      <c r="G104" s="151">
        <f t="shared" si="27"/>
        <v>85179</v>
      </c>
      <c r="H104" s="151">
        <f t="shared" si="27"/>
        <v>82019</v>
      </c>
      <c r="I104" s="151">
        <f t="shared" si="27"/>
        <v>58860</v>
      </c>
      <c r="J104" s="151">
        <f t="shared" si="27"/>
        <v>67977</v>
      </c>
      <c r="K104" s="151">
        <f t="shared" si="27"/>
        <v>61086</v>
      </c>
      <c r="L104" s="151">
        <f t="shared" si="27"/>
        <v>63952</v>
      </c>
      <c r="M104" s="195">
        <f t="shared" si="27"/>
        <v>59175</v>
      </c>
      <c r="N104" s="49"/>
      <c r="O104" s="45"/>
      <c r="P104" s="15"/>
      <c r="Q104" s="21">
        <f>SUM(B104:M104)</f>
        <v>875662</v>
      </c>
      <c r="R104" s="158"/>
      <c r="S104" s="159"/>
      <c r="T104" s="63"/>
      <c r="U104" s="63"/>
      <c r="V104" s="63"/>
      <c r="W104" s="160">
        <f>SUM(E99:M99)+B104+C104+D104</f>
        <v>793374</v>
      </c>
      <c r="X104" s="159"/>
      <c r="Y104" s="123"/>
      <c r="Z104" s="193"/>
      <c r="AA104" s="194"/>
      <c r="AB104" s="193"/>
      <c r="AC104" s="128"/>
      <c r="AD104" s="193"/>
    </row>
    <row r="105" spans="1:30" s="130" customFormat="1" ht="16.5" customHeight="1" hidden="1" thickBot="1">
      <c r="A105" s="178" t="s">
        <v>8</v>
      </c>
      <c r="B105" s="154">
        <f>B27+B66</f>
        <v>11094</v>
      </c>
      <c r="C105" s="154">
        <f>C27+C66</f>
        <v>11906</v>
      </c>
      <c r="D105" s="196">
        <f aca="true" t="shared" si="28" ref="D105:M105">D27+D66</f>
        <v>17197</v>
      </c>
      <c r="E105" s="154">
        <f t="shared" si="28"/>
        <v>11083</v>
      </c>
      <c r="F105" s="154">
        <f t="shared" si="28"/>
        <v>12437</v>
      </c>
      <c r="G105" s="154">
        <f t="shared" si="28"/>
        <v>13539</v>
      </c>
      <c r="H105" s="154">
        <f t="shared" si="28"/>
        <v>12735</v>
      </c>
      <c r="I105" s="196">
        <f t="shared" si="28"/>
        <v>11817</v>
      </c>
      <c r="J105" s="154">
        <f t="shared" si="28"/>
        <v>14087</v>
      </c>
      <c r="K105" s="154">
        <f t="shared" si="28"/>
        <v>12250</v>
      </c>
      <c r="L105" s="154">
        <f t="shared" si="28"/>
        <v>12883</v>
      </c>
      <c r="M105" s="196">
        <f t="shared" si="28"/>
        <v>13762</v>
      </c>
      <c r="N105" s="50"/>
      <c r="O105" s="46"/>
      <c r="P105" s="16"/>
      <c r="Q105" s="199">
        <f>SUM(B105:M105)</f>
        <v>154790</v>
      </c>
      <c r="R105" s="158"/>
      <c r="S105" s="159"/>
      <c r="T105" s="63"/>
      <c r="U105" s="63"/>
      <c r="V105" s="63"/>
      <c r="W105" s="160">
        <f>SUM(E100:M100)+B105+C105+D105</f>
        <v>128789</v>
      </c>
      <c r="X105" s="159"/>
      <c r="Y105" s="123"/>
      <c r="Z105" s="193"/>
      <c r="AA105" s="194"/>
      <c r="AB105" s="193"/>
      <c r="AC105" s="128"/>
      <c r="AD105" s="193"/>
    </row>
    <row r="106" spans="1:30" s="130" customFormat="1" ht="16.5" customHeight="1" hidden="1" thickBot="1" thickTop="1">
      <c r="A106" s="197" t="s">
        <v>18</v>
      </c>
      <c r="B106" s="66">
        <f aca="true" t="shared" si="29" ref="B106:M106">B103+B104+B105</f>
        <v>676301</v>
      </c>
      <c r="C106" s="66">
        <f>C103+C104+C105</f>
        <v>781450</v>
      </c>
      <c r="D106" s="47">
        <f t="shared" si="29"/>
        <v>1027185</v>
      </c>
      <c r="E106" s="200">
        <f t="shared" si="29"/>
        <v>768302</v>
      </c>
      <c r="F106" s="66">
        <f t="shared" si="29"/>
        <v>843335</v>
      </c>
      <c r="G106" s="66">
        <f t="shared" si="29"/>
        <v>874376</v>
      </c>
      <c r="H106" s="66">
        <f t="shared" si="29"/>
        <v>868582</v>
      </c>
      <c r="I106" s="66">
        <f t="shared" si="29"/>
        <v>779986</v>
      </c>
      <c r="J106" s="66">
        <f t="shared" si="29"/>
        <v>783137</v>
      </c>
      <c r="K106" s="66">
        <f t="shared" si="29"/>
        <v>743121</v>
      </c>
      <c r="L106" s="66">
        <f t="shared" si="29"/>
        <v>783942</v>
      </c>
      <c r="M106" s="66">
        <f t="shared" si="29"/>
        <v>818110</v>
      </c>
      <c r="N106" s="66"/>
      <c r="O106" s="47"/>
      <c r="P106" s="77"/>
      <c r="Q106" s="201">
        <f>SUM(B106:M106)</f>
        <v>9747827</v>
      </c>
      <c r="R106" s="158"/>
      <c r="S106" s="159"/>
      <c r="T106" s="63"/>
      <c r="U106" s="63"/>
      <c r="V106" s="63"/>
      <c r="W106" s="160">
        <f>SUM(E101:M101)+B106+C106+D106</f>
        <v>8334484</v>
      </c>
      <c r="X106" s="159"/>
      <c r="Y106" s="123"/>
      <c r="Z106" s="193"/>
      <c r="AA106" s="194"/>
      <c r="AB106" s="193"/>
      <c r="AC106" s="128"/>
      <c r="AD106" s="193"/>
    </row>
    <row r="107" spans="1:30" s="130" customFormat="1" ht="16.5" customHeight="1" thickBot="1">
      <c r="A107" s="190"/>
      <c r="B107" s="162" t="s">
        <v>78</v>
      </c>
      <c r="C107" s="163" t="s">
        <v>79</v>
      </c>
      <c r="D107" s="164" t="s">
        <v>80</v>
      </c>
      <c r="E107" s="161" t="s">
        <v>81</v>
      </c>
      <c r="F107" s="164" t="s">
        <v>82</v>
      </c>
      <c r="G107" s="163" t="s">
        <v>83</v>
      </c>
      <c r="H107" s="164" t="s">
        <v>84</v>
      </c>
      <c r="I107" s="163" t="s">
        <v>85</v>
      </c>
      <c r="J107" s="164" t="s">
        <v>86</v>
      </c>
      <c r="K107" s="163" t="s">
        <v>87</v>
      </c>
      <c r="L107" s="164" t="s">
        <v>88</v>
      </c>
      <c r="M107" s="164" t="s">
        <v>89</v>
      </c>
      <c r="N107" s="163" t="s">
        <v>90</v>
      </c>
      <c r="O107" s="164" t="s">
        <v>26</v>
      </c>
      <c r="P107" s="165" t="s">
        <v>27</v>
      </c>
      <c r="Q107" s="166" t="s">
        <v>91</v>
      </c>
      <c r="R107" s="158"/>
      <c r="S107" s="159"/>
      <c r="T107" s="63"/>
      <c r="U107" s="63" t="s">
        <v>67</v>
      </c>
      <c r="V107" s="63" t="s">
        <v>68</v>
      </c>
      <c r="W107" s="63" t="s">
        <v>64</v>
      </c>
      <c r="X107" s="63" t="s">
        <v>65</v>
      </c>
      <c r="Y107" s="123"/>
      <c r="Z107" s="193"/>
      <c r="AA107" s="194"/>
      <c r="AB107" s="193"/>
      <c r="AC107" s="128"/>
      <c r="AD107" s="193"/>
    </row>
    <row r="108" spans="1:30" s="130" customFormat="1" ht="16.5" customHeight="1">
      <c r="A108" s="140" t="s">
        <v>72</v>
      </c>
      <c r="B108" s="198">
        <f aca="true" t="shared" si="30" ref="B108:C110">B30+B69</f>
        <v>652288</v>
      </c>
      <c r="C108" s="48">
        <f t="shared" si="30"/>
        <v>651506</v>
      </c>
      <c r="D108" s="48">
        <f aca="true" t="shared" si="31" ref="D108:M108">D30+D69</f>
        <v>853767</v>
      </c>
      <c r="E108" s="220">
        <f t="shared" si="31"/>
        <v>716872</v>
      </c>
      <c r="F108" s="48">
        <f t="shared" si="31"/>
        <v>755507</v>
      </c>
      <c r="G108" s="48">
        <f t="shared" si="31"/>
        <v>760367</v>
      </c>
      <c r="H108" s="48">
        <f t="shared" si="31"/>
        <v>779772</v>
      </c>
      <c r="I108" s="48">
        <f t="shared" si="31"/>
        <v>729941</v>
      </c>
      <c r="J108" s="48">
        <f t="shared" si="31"/>
        <v>737763</v>
      </c>
      <c r="K108" s="48">
        <f t="shared" si="31"/>
        <v>744121</v>
      </c>
      <c r="L108" s="48">
        <f t="shared" si="31"/>
        <v>768562</v>
      </c>
      <c r="M108" s="48">
        <f t="shared" si="31"/>
        <v>797290</v>
      </c>
      <c r="N108" s="48"/>
      <c r="O108" s="44"/>
      <c r="P108" s="14"/>
      <c r="Q108" s="21">
        <f>SUM(B108:M108)</f>
        <v>8947756</v>
      </c>
      <c r="R108" s="158"/>
      <c r="S108" s="159"/>
      <c r="T108" s="63"/>
      <c r="U108" s="123">
        <f>SUM(E108:J108)</f>
        <v>4480222</v>
      </c>
      <c r="V108" s="63">
        <f>U108/SUM(E103:J103)*100</f>
        <v>101.68311256557159</v>
      </c>
      <c r="W108" s="160">
        <f>E103+F103+G103+H103+I103+J103+K103+L103+M103+B108+C108+D108</f>
        <v>8685689</v>
      </c>
      <c r="X108" s="159">
        <f>W108/W103*100</f>
        <v>117.17907251992999</v>
      </c>
      <c r="Y108" s="123"/>
      <c r="Z108" s="193"/>
      <c r="AA108" s="194"/>
      <c r="AB108" s="193"/>
      <c r="AC108" s="128"/>
      <c r="AD108" s="193"/>
    </row>
    <row r="109" spans="1:30" s="130" customFormat="1" ht="16.5" customHeight="1">
      <c r="A109" s="172" t="s">
        <v>73</v>
      </c>
      <c r="B109" s="151">
        <f t="shared" si="30"/>
        <v>62999</v>
      </c>
      <c r="C109" s="151">
        <f t="shared" si="30"/>
        <v>75014</v>
      </c>
      <c r="D109" s="151">
        <f aca="true" t="shared" si="32" ref="D109:M109">D31+D70</f>
        <v>94454</v>
      </c>
      <c r="E109" s="221">
        <f t="shared" si="32"/>
        <v>69002</v>
      </c>
      <c r="F109" s="151">
        <f t="shared" si="32"/>
        <v>68999</v>
      </c>
      <c r="G109" s="151">
        <f t="shared" si="32"/>
        <v>72009</v>
      </c>
      <c r="H109" s="151">
        <f t="shared" si="32"/>
        <v>75976</v>
      </c>
      <c r="I109" s="151">
        <f t="shared" si="32"/>
        <v>56965</v>
      </c>
      <c r="J109" s="151">
        <f t="shared" si="32"/>
        <v>79118</v>
      </c>
      <c r="K109" s="151">
        <f t="shared" si="32"/>
        <v>64190</v>
      </c>
      <c r="L109" s="49">
        <f t="shared" si="32"/>
        <v>77809</v>
      </c>
      <c r="M109" s="49">
        <f t="shared" si="32"/>
        <v>73340</v>
      </c>
      <c r="N109" s="49"/>
      <c r="O109" s="45"/>
      <c r="P109" s="15"/>
      <c r="Q109" s="21">
        <f>SUM(B109:M109)</f>
        <v>869875</v>
      </c>
      <c r="R109" s="158"/>
      <c r="S109" s="159"/>
      <c r="T109" s="63"/>
      <c r="U109" s="123">
        <f>SUM(E109:J109)</f>
        <v>422069</v>
      </c>
      <c r="V109" s="63">
        <f>U109/SUM(E104:J104)*100</f>
        <v>96.81436471945628</v>
      </c>
      <c r="W109" s="160">
        <f>SUM(E104:M104)+B109+C109+D109</f>
        <v>852637</v>
      </c>
      <c r="X109" s="159">
        <f>W109/W104*100</f>
        <v>107.46974314762016</v>
      </c>
      <c r="Y109" s="123"/>
      <c r="Z109" s="193"/>
      <c r="AA109" s="194"/>
      <c r="AB109" s="193"/>
      <c r="AC109" s="128"/>
      <c r="AD109" s="193"/>
    </row>
    <row r="110" spans="1:30" s="130" customFormat="1" ht="16.5" customHeight="1" thickBot="1">
      <c r="A110" s="178" t="s">
        <v>74</v>
      </c>
      <c r="B110" s="154">
        <f t="shared" si="30"/>
        <v>10873</v>
      </c>
      <c r="C110" s="154">
        <f t="shared" si="30"/>
        <v>11850</v>
      </c>
      <c r="D110" s="154">
        <f aca="true" t="shared" si="33" ref="D110:M110">D32+D71</f>
        <v>17367</v>
      </c>
      <c r="E110" s="222">
        <f t="shared" si="33"/>
        <v>11668</v>
      </c>
      <c r="F110" s="154">
        <f t="shared" si="33"/>
        <v>12548</v>
      </c>
      <c r="G110" s="154">
        <f t="shared" si="33"/>
        <v>13747</v>
      </c>
      <c r="H110" s="154">
        <f t="shared" si="33"/>
        <v>13307</v>
      </c>
      <c r="I110" s="154">
        <f t="shared" si="33"/>
        <v>12377</v>
      </c>
      <c r="J110" s="154">
        <f t="shared" si="33"/>
        <v>15563</v>
      </c>
      <c r="K110" s="154">
        <f t="shared" si="33"/>
        <v>13623</v>
      </c>
      <c r="L110" s="154">
        <f t="shared" si="33"/>
        <v>14228</v>
      </c>
      <c r="M110" s="50">
        <f t="shared" si="33"/>
        <v>15309</v>
      </c>
      <c r="N110" s="50"/>
      <c r="O110" s="46"/>
      <c r="P110" s="16"/>
      <c r="Q110" s="199">
        <f>SUM(B110:M110)</f>
        <v>162460</v>
      </c>
      <c r="R110" s="158"/>
      <c r="S110" s="159"/>
      <c r="T110" s="63"/>
      <c r="U110" s="123">
        <f>SUM(E110:J110)</f>
        <v>79210</v>
      </c>
      <c r="V110" s="63">
        <f>U110/SUM(E105:J105)*100</f>
        <v>104.63948849375149</v>
      </c>
      <c r="W110" s="160">
        <f>SUM(E105:M105)+B110+C110+D110</f>
        <v>154683</v>
      </c>
      <c r="X110" s="159">
        <f>W110/W105*100</f>
        <v>120.10575437343252</v>
      </c>
      <c r="Y110" s="123"/>
      <c r="Z110" s="193"/>
      <c r="AA110" s="194"/>
      <c r="AB110" s="193"/>
      <c r="AC110" s="128"/>
      <c r="AD110" s="193"/>
    </row>
    <row r="111" spans="1:30" s="130" customFormat="1" ht="16.5" customHeight="1" thickBot="1" thickTop="1">
      <c r="A111" s="197" t="s">
        <v>75</v>
      </c>
      <c r="B111" s="66">
        <f aca="true" t="shared" si="34" ref="B111:M111">B108+B109+B110</f>
        <v>726160</v>
      </c>
      <c r="C111" s="66">
        <f>C108+C109+C110</f>
        <v>738370</v>
      </c>
      <c r="D111" s="66">
        <f t="shared" si="34"/>
        <v>965588</v>
      </c>
      <c r="E111" s="217">
        <f t="shared" si="34"/>
        <v>797542</v>
      </c>
      <c r="F111" s="66">
        <f t="shared" si="34"/>
        <v>837054</v>
      </c>
      <c r="G111" s="66">
        <f t="shared" si="34"/>
        <v>846123</v>
      </c>
      <c r="H111" s="66">
        <f t="shared" si="34"/>
        <v>869055</v>
      </c>
      <c r="I111" s="66">
        <f t="shared" si="34"/>
        <v>799283</v>
      </c>
      <c r="J111" s="66">
        <f t="shared" si="34"/>
        <v>832444</v>
      </c>
      <c r="K111" s="66">
        <f t="shared" si="34"/>
        <v>821934</v>
      </c>
      <c r="L111" s="66">
        <f t="shared" si="34"/>
        <v>860599</v>
      </c>
      <c r="M111" s="66">
        <f t="shared" si="34"/>
        <v>885939</v>
      </c>
      <c r="N111" s="66"/>
      <c r="O111" s="47"/>
      <c r="P111" s="77"/>
      <c r="Q111" s="201">
        <f>SUM(B111:M111)</f>
        <v>9980091</v>
      </c>
      <c r="R111" s="158"/>
      <c r="S111" s="159"/>
      <c r="T111" s="63"/>
      <c r="U111" s="123">
        <f>SUM(E111:J111)</f>
        <v>4981501</v>
      </c>
      <c r="V111" s="63">
        <f>U111/SUM(E106:J106)*100</f>
        <v>101.29700401690378</v>
      </c>
      <c r="W111" s="160">
        <f>SUM(E106:M106)+B111+C111+D111</f>
        <v>9693009</v>
      </c>
      <c r="X111" s="159">
        <f>W111/W106*100</f>
        <v>116.30004928919415</v>
      </c>
      <c r="Y111" s="123"/>
      <c r="Z111" s="193"/>
      <c r="AA111" s="194"/>
      <c r="AB111" s="193"/>
      <c r="AC111" s="128"/>
      <c r="AD111" s="193"/>
    </row>
    <row r="112" spans="1:30" s="130" customFormat="1" ht="16.5" customHeight="1" thickBot="1">
      <c r="A112" s="190"/>
      <c r="B112" s="162" t="s">
        <v>92</v>
      </c>
      <c r="C112" s="163" t="s">
        <v>79</v>
      </c>
      <c r="D112" s="164" t="s">
        <v>80</v>
      </c>
      <c r="E112" s="161" t="s">
        <v>81</v>
      </c>
      <c r="F112" s="164" t="s">
        <v>82</v>
      </c>
      <c r="G112" s="163" t="s">
        <v>83</v>
      </c>
      <c r="H112" s="164" t="s">
        <v>84</v>
      </c>
      <c r="I112" s="163" t="s">
        <v>85</v>
      </c>
      <c r="J112" s="164" t="s">
        <v>86</v>
      </c>
      <c r="K112" s="163" t="s">
        <v>87</v>
      </c>
      <c r="L112" s="164" t="s">
        <v>88</v>
      </c>
      <c r="M112" s="164" t="s">
        <v>89</v>
      </c>
      <c r="N112" s="163" t="s">
        <v>93</v>
      </c>
      <c r="O112" s="164" t="s">
        <v>26</v>
      </c>
      <c r="P112" s="165" t="s">
        <v>27</v>
      </c>
      <c r="Q112" s="166" t="s">
        <v>94</v>
      </c>
      <c r="R112" s="158"/>
      <c r="S112" s="224" t="s">
        <v>95</v>
      </c>
      <c r="T112" s="225" t="s">
        <v>96</v>
      </c>
      <c r="U112" s="63" t="s">
        <v>67</v>
      </c>
      <c r="V112" s="63" t="s">
        <v>68</v>
      </c>
      <c r="W112" s="225" t="s">
        <v>69</v>
      </c>
      <c r="X112" s="225" t="s">
        <v>70</v>
      </c>
      <c r="Y112" s="123"/>
      <c r="Z112" s="193"/>
      <c r="AA112" s="194"/>
      <c r="AB112" s="193"/>
      <c r="AC112" s="128"/>
      <c r="AD112" s="193"/>
    </row>
    <row r="113" spans="1:30" s="130" customFormat="1" ht="16.5" customHeight="1">
      <c r="A113" s="140" t="s">
        <v>72</v>
      </c>
      <c r="B113" s="48">
        <f aca="true" t="shared" si="35" ref="B113:C115">B35+B74</f>
        <v>677249</v>
      </c>
      <c r="C113" s="48">
        <f t="shared" si="35"/>
        <v>685313</v>
      </c>
      <c r="D113" s="48">
        <f aca="true" t="shared" si="36" ref="D113:M113">D35+D74</f>
        <v>900788</v>
      </c>
      <c r="E113" s="220">
        <f t="shared" si="36"/>
        <v>727297</v>
      </c>
      <c r="F113" s="48">
        <f t="shared" si="36"/>
        <v>777610</v>
      </c>
      <c r="G113" s="232">
        <f t="shared" si="36"/>
        <v>759998</v>
      </c>
      <c r="H113" s="48">
        <f t="shared" si="36"/>
        <v>777559</v>
      </c>
      <c r="I113" s="227">
        <f t="shared" si="36"/>
        <v>738109</v>
      </c>
      <c r="J113" s="48">
        <f t="shared" si="36"/>
        <v>764919</v>
      </c>
      <c r="K113" s="48">
        <f t="shared" si="36"/>
        <v>761724</v>
      </c>
      <c r="L113" s="48">
        <f t="shared" si="36"/>
        <v>759150</v>
      </c>
      <c r="M113" s="48">
        <f t="shared" si="36"/>
        <v>817626</v>
      </c>
      <c r="N113" s="48"/>
      <c r="O113" s="44"/>
      <c r="P113" s="14"/>
      <c r="Q113" s="21">
        <f>SUM(B113:M113)</f>
        <v>9147342</v>
      </c>
      <c r="R113" s="158"/>
      <c r="S113" s="159">
        <f>M113/M108*100</f>
        <v>102.55064029399593</v>
      </c>
      <c r="T113" s="63">
        <f>Q113/SUM(B108:M108)*100</f>
        <v>102.23057043576065</v>
      </c>
      <c r="U113" s="123">
        <f>SUM(E113:J113)</f>
        <v>4545492</v>
      </c>
      <c r="V113" s="63">
        <f>U113/SUM(E108:J108)*100</f>
        <v>101.45684745086292</v>
      </c>
      <c r="W113" s="160">
        <f>E108+F108+G108+H108+I108+J108+K108+L108+M108+B113+C113+D113</f>
        <v>9053545</v>
      </c>
      <c r="X113" s="159">
        <f>W113/W108*100</f>
        <v>104.23519653996361</v>
      </c>
      <c r="Y113" s="123"/>
      <c r="Z113" s="193"/>
      <c r="AA113" s="194"/>
      <c r="AB113" s="193"/>
      <c r="AC113" s="128"/>
      <c r="AD113" s="193"/>
    </row>
    <row r="114" spans="1:30" s="130" customFormat="1" ht="16.5" customHeight="1">
      <c r="A114" s="172" t="s">
        <v>73</v>
      </c>
      <c r="B114" s="226">
        <f t="shared" si="35"/>
        <v>80527</v>
      </c>
      <c r="C114" s="226">
        <f t="shared" si="35"/>
        <v>87114</v>
      </c>
      <c r="D114" s="226">
        <f aca="true" t="shared" si="37" ref="D114:M114">D36+D75</f>
        <v>108260</v>
      </c>
      <c r="E114" s="229">
        <f t="shared" si="37"/>
        <v>66783</v>
      </c>
      <c r="F114" s="226">
        <f t="shared" si="37"/>
        <v>67601</v>
      </c>
      <c r="G114" s="226">
        <f t="shared" si="37"/>
        <v>78094</v>
      </c>
      <c r="H114" s="226">
        <f t="shared" si="37"/>
        <v>65812</v>
      </c>
      <c r="I114" s="226">
        <f t="shared" si="37"/>
        <v>52237</v>
      </c>
      <c r="J114" s="226">
        <f t="shared" si="37"/>
        <v>78436</v>
      </c>
      <c r="K114" s="226">
        <f t="shared" si="37"/>
        <v>64757</v>
      </c>
      <c r="L114" s="226">
        <f t="shared" si="37"/>
        <v>73943</v>
      </c>
      <c r="M114" s="49">
        <f t="shared" si="37"/>
        <v>91647</v>
      </c>
      <c r="N114" s="49"/>
      <c r="O114" s="45"/>
      <c r="P114" s="15"/>
      <c r="Q114" s="21">
        <f>SUM(B114:M114)</f>
        <v>915211</v>
      </c>
      <c r="R114" s="158"/>
      <c r="S114" s="159">
        <f>M114/M109*100</f>
        <v>124.96182165257703</v>
      </c>
      <c r="T114" s="63">
        <f>Q114/SUM(B109:M109)*100</f>
        <v>105.2117833021986</v>
      </c>
      <c r="U114" s="123">
        <f>SUM(E114:J114)</f>
        <v>408963</v>
      </c>
      <c r="V114" s="63">
        <f>U114/SUM(E109:J109)*100</f>
        <v>96.89482051512904</v>
      </c>
      <c r="W114" s="160">
        <f>SUM(E109:M109)+B114+C114+D114</f>
        <v>913309</v>
      </c>
      <c r="X114" s="159">
        <f>W114/W109*100</f>
        <v>107.11580660937774</v>
      </c>
      <c r="Y114" s="123"/>
      <c r="Z114" s="193"/>
      <c r="AA114" s="194"/>
      <c r="AB114" s="193"/>
      <c r="AC114" s="128"/>
      <c r="AD114" s="193"/>
    </row>
    <row r="115" spans="1:30" s="130" customFormat="1" ht="16.5" customHeight="1" thickBot="1">
      <c r="A115" s="178" t="s">
        <v>74</v>
      </c>
      <c r="B115" s="50">
        <f t="shared" si="35"/>
        <v>11084</v>
      </c>
      <c r="C115" s="50">
        <f t="shared" si="35"/>
        <v>13271</v>
      </c>
      <c r="D115" s="50">
        <f aca="true" t="shared" si="38" ref="D115:M115">D37+D76</f>
        <v>19550</v>
      </c>
      <c r="E115" s="223">
        <f t="shared" si="38"/>
        <v>10755</v>
      </c>
      <c r="F115" s="50">
        <f t="shared" si="38"/>
        <v>11313</v>
      </c>
      <c r="G115" s="50">
        <f t="shared" si="38"/>
        <v>14130</v>
      </c>
      <c r="H115" s="50">
        <f t="shared" si="38"/>
        <v>12333</v>
      </c>
      <c r="I115" s="50">
        <f t="shared" si="38"/>
        <v>12838</v>
      </c>
      <c r="J115" s="50">
        <f t="shared" si="38"/>
        <v>16582</v>
      </c>
      <c r="K115" s="50">
        <f t="shared" si="38"/>
        <v>14102</v>
      </c>
      <c r="L115" s="50">
        <f t="shared" si="38"/>
        <v>15080</v>
      </c>
      <c r="M115" s="50">
        <f t="shared" si="38"/>
        <v>17408</v>
      </c>
      <c r="N115" s="50"/>
      <c r="O115" s="46"/>
      <c r="P115" s="16"/>
      <c r="Q115" s="199">
        <f>SUM(B115:M115)</f>
        <v>168446</v>
      </c>
      <c r="R115" s="158"/>
      <c r="S115" s="159">
        <f>M115/M110*100</f>
        <v>113.710889019531</v>
      </c>
      <c r="T115" s="63">
        <f>Q115/SUM(B110:M110)*100</f>
        <v>103.68459928597808</v>
      </c>
      <c r="U115" s="123">
        <f>SUM(E115:J115)</f>
        <v>77951</v>
      </c>
      <c r="V115" s="63">
        <f>U115/SUM(E110:J110)*100</f>
        <v>98.41055422295165</v>
      </c>
      <c r="W115" s="160">
        <f>SUM(E110:M110)+B115+C115+D115</f>
        <v>166275</v>
      </c>
      <c r="X115" s="159">
        <f>W115/W110*100</f>
        <v>107.4940361901437</v>
      </c>
      <c r="Y115" s="123"/>
      <c r="Z115" s="193"/>
      <c r="AA115" s="194"/>
      <c r="AB115" s="193"/>
      <c r="AC115" s="128"/>
      <c r="AD115" s="193"/>
    </row>
    <row r="116" spans="1:30" s="130" customFormat="1" ht="16.5" customHeight="1" thickBot="1" thickTop="1">
      <c r="A116" s="197" t="s">
        <v>75</v>
      </c>
      <c r="B116" s="66">
        <f aca="true" t="shared" si="39" ref="B116:M116">B113+B114+B115</f>
        <v>768860</v>
      </c>
      <c r="C116" s="66">
        <f t="shared" si="39"/>
        <v>785698</v>
      </c>
      <c r="D116" s="66">
        <f t="shared" si="39"/>
        <v>1028598</v>
      </c>
      <c r="E116" s="217">
        <f t="shared" si="39"/>
        <v>804835</v>
      </c>
      <c r="F116" s="66">
        <f t="shared" si="39"/>
        <v>856524</v>
      </c>
      <c r="G116" s="66">
        <f t="shared" si="39"/>
        <v>852222</v>
      </c>
      <c r="H116" s="66">
        <f t="shared" si="39"/>
        <v>855704</v>
      </c>
      <c r="I116" s="66">
        <f t="shared" si="39"/>
        <v>803184</v>
      </c>
      <c r="J116" s="66">
        <f t="shared" si="39"/>
        <v>859937</v>
      </c>
      <c r="K116" s="66">
        <f t="shared" si="39"/>
        <v>840583</v>
      </c>
      <c r="L116" s="66">
        <f t="shared" si="39"/>
        <v>848173</v>
      </c>
      <c r="M116" s="66">
        <f t="shared" si="39"/>
        <v>926681</v>
      </c>
      <c r="N116" s="66"/>
      <c r="O116" s="47"/>
      <c r="P116" s="77"/>
      <c r="Q116" s="201">
        <f>SUM(B116:M116)</f>
        <v>10230999</v>
      </c>
      <c r="R116" s="158"/>
      <c r="S116" s="159">
        <f>M116/M111*100</f>
        <v>104.59873648185712</v>
      </c>
      <c r="T116" s="63">
        <f>Q116/SUM(B111:M111)*100</f>
        <v>102.51408529240867</v>
      </c>
      <c r="U116" s="123">
        <f>SUM(E116:J116)</f>
        <v>5032406</v>
      </c>
      <c r="V116" s="63">
        <f>U116/SUM(E111:J111)*100</f>
        <v>101.02188075441518</v>
      </c>
      <c r="W116" s="160">
        <f>SUM(E111:M111)+B116+C116+D116</f>
        <v>10133129</v>
      </c>
      <c r="X116" s="159">
        <f>W116/W111*100</f>
        <v>104.54059209065008</v>
      </c>
      <c r="Y116" s="123"/>
      <c r="Z116" s="193"/>
      <c r="AA116" s="194"/>
      <c r="AB116" s="193"/>
      <c r="AC116" s="128"/>
      <c r="AD116" s="193"/>
    </row>
  </sheetData>
  <sheetProtection/>
  <printOptions/>
  <pageMargins left="0.75" right="0.75" top="1" bottom="1" header="0.512" footer="0.51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トヨタ自動車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2428224</dc:creator>
  <cp:keywords/>
  <dc:description/>
  <cp:lastModifiedBy>トヨタ自動車</cp:lastModifiedBy>
  <cp:lastPrinted>2015-01-21T01:10:43Z</cp:lastPrinted>
  <dcterms:created xsi:type="dcterms:W3CDTF">2006-04-11T07:22:06Z</dcterms:created>
  <dcterms:modified xsi:type="dcterms:W3CDTF">2015-01-28T02:12:03Z</dcterms:modified>
  <cp:category/>
  <cp:version/>
  <cp:contentType/>
  <cp:contentStatus/>
</cp:coreProperties>
</file>