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mt\Leefmilieu\3_Biodiversiteit\3.4_Gemeenten\3.4.1_INL\overeenkomst 2020-2025\DEPUTATIE\1e schijf 2022\IGO\"/>
    </mc:Choice>
  </mc:AlternateContent>
  <xr:revisionPtr revIDLastSave="0" documentId="13_ncr:1_{11A56EEA-1902-4327-9B0F-E8FC1B9DB849}" xr6:coauthVersionLast="47" xr6:coauthVersionMax="47" xr10:uidLastSave="{00000000-0000-0000-0000-000000000000}"/>
  <bookViews>
    <workbookView xWindow="37725" yWindow="960" windowWidth="21975" windowHeight="14265" xr2:uid="{00000000-000D-0000-FFFF-FFFF00000000}"/>
  </bookViews>
  <sheets>
    <sheet name="Blad1" sheetId="1" r:id="rId1"/>
    <sheet name="Blad1 (2)" sheetId="4" r:id="rId2"/>
    <sheet name="Blad2" sheetId="2" r:id="rId3"/>
    <sheet name="Blad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Q39" i="4" l="1"/>
  <c r="P38" i="4"/>
  <c r="Q37" i="4"/>
  <c r="Q35" i="4"/>
  <c r="Q34" i="4"/>
  <c r="P33" i="4"/>
  <c r="P32" i="4"/>
  <c r="Q30" i="4"/>
  <c r="Q29" i="4"/>
  <c r="P25" i="4"/>
  <c r="P24" i="4"/>
  <c r="Q23" i="4"/>
  <c r="P22" i="4"/>
  <c r="P21" i="4"/>
  <c r="P20" i="4"/>
  <c r="Q19" i="4"/>
  <c r="P18" i="4"/>
  <c r="P14" i="4"/>
  <c r="Q13" i="4"/>
  <c r="P12" i="4"/>
  <c r="P11" i="4"/>
  <c r="Q10" i="4"/>
  <c r="P9" i="4"/>
  <c r="Q7" i="4"/>
  <c r="Q6" i="4"/>
  <c r="P40" i="4" l="1"/>
  <c r="Q40" i="4"/>
  <c r="Q75" i="4"/>
  <c r="P74" i="4"/>
  <c r="P73" i="4"/>
  <c r="Q71" i="4"/>
  <c r="P68" i="4"/>
  <c r="P64" i="4"/>
  <c r="P60" i="4"/>
  <c r="Q59" i="4"/>
  <c r="P57" i="4"/>
  <c r="Q54" i="4"/>
  <c r="P52" i="4"/>
  <c r="Q50" i="4"/>
  <c r="Q49" i="4"/>
  <c r="Q77" i="4" l="1"/>
  <c r="P77" i="4"/>
  <c r="L77" i="4"/>
  <c r="K77" i="4"/>
  <c r="G75" i="4"/>
  <c r="F74" i="4"/>
  <c r="F73" i="4"/>
  <c r="G71" i="4"/>
  <c r="F68" i="4"/>
  <c r="F64" i="4"/>
  <c r="F60" i="4"/>
  <c r="G59" i="4"/>
  <c r="F57" i="4"/>
  <c r="M54" i="4"/>
  <c r="G54" i="4"/>
  <c r="N54" i="4" s="1"/>
  <c r="F52" i="4"/>
  <c r="G50" i="4"/>
  <c r="G49" i="4"/>
  <c r="F47" i="4"/>
  <c r="L40" i="4"/>
  <c r="K40" i="4"/>
  <c r="G39" i="4"/>
  <c r="F38" i="4"/>
  <c r="G37" i="4"/>
  <c r="G35" i="4"/>
  <c r="G34" i="4"/>
  <c r="F33" i="4"/>
  <c r="F32" i="4"/>
  <c r="G30" i="4"/>
  <c r="G29" i="4"/>
  <c r="F25" i="4"/>
  <c r="F24" i="4"/>
  <c r="G23" i="4"/>
  <c r="F22" i="4"/>
  <c r="F21" i="4"/>
  <c r="F20" i="4"/>
  <c r="G19" i="4"/>
  <c r="F18" i="4"/>
  <c r="F14" i="4"/>
  <c r="G13" i="4"/>
  <c r="F12" i="4"/>
  <c r="F11" i="4"/>
  <c r="G10" i="4"/>
  <c r="F9" i="4"/>
  <c r="G7" i="4"/>
  <c r="G6" i="4"/>
  <c r="G77" i="4" l="1"/>
  <c r="L79" i="4" s="1"/>
  <c r="F77" i="4"/>
  <c r="K79" i="4" s="1"/>
  <c r="G40" i="4"/>
  <c r="L42" i="4" s="1"/>
  <c r="F40" i="4"/>
  <c r="F81" i="4" l="1"/>
  <c r="G81" i="4"/>
  <c r="L81" i="4"/>
  <c r="K42" i="4"/>
  <c r="K81" i="4" s="1"/>
  <c r="D33" i="1" l="1"/>
  <c r="C33" i="1" l="1"/>
</calcChain>
</file>

<file path=xl/sharedStrings.xml><?xml version="1.0" encoding="utf-8"?>
<sst xmlns="http://schemas.openxmlformats.org/spreadsheetml/2006/main" count="297" uniqueCount="154">
  <si>
    <t>Deelnemende gemeentes IGO</t>
  </si>
  <si>
    <t>Asse</t>
  </si>
  <si>
    <t>Beersel</t>
  </si>
  <si>
    <t>Dilbeek</t>
  </si>
  <si>
    <t>Drogenbos</t>
  </si>
  <si>
    <t>Galmaarden</t>
  </si>
  <si>
    <t>Gooik</t>
  </si>
  <si>
    <t>Grimbergen</t>
  </si>
  <si>
    <t>Halle</t>
  </si>
  <si>
    <t>Kapelle-Op-Den-Bos</t>
  </si>
  <si>
    <t>Kraainem</t>
  </si>
  <si>
    <t>Lennik</t>
  </si>
  <si>
    <t>Liedekerke</t>
  </si>
  <si>
    <t>Linkebeek</t>
  </si>
  <si>
    <t>Londerzeel</t>
  </si>
  <si>
    <t>Machelen</t>
  </si>
  <si>
    <t>Pepingen</t>
  </si>
  <si>
    <t>Roosdaal</t>
  </si>
  <si>
    <t>Sint-Genesius-Rode</t>
  </si>
  <si>
    <t>Sint-Pieters-Leeuw</t>
  </si>
  <si>
    <t>Steenokkerzeel</t>
  </si>
  <si>
    <t>Vilvoorde</t>
  </si>
  <si>
    <t>Wezembeek-Oppem</t>
  </si>
  <si>
    <t>Zaventem</t>
  </si>
  <si>
    <t>Zemst</t>
  </si>
  <si>
    <t>Aarschot</t>
  </si>
  <si>
    <t>Bekkevoort</t>
  </si>
  <si>
    <t>Bertem</t>
  </si>
  <si>
    <t>Boortmeerbeek</t>
  </si>
  <si>
    <t>Boutersem</t>
  </si>
  <si>
    <t>Diest</t>
  </si>
  <si>
    <t>Haacht</t>
  </si>
  <si>
    <t>Herent</t>
  </si>
  <si>
    <t>Holsbeek</t>
  </si>
  <si>
    <t>Huldenberg</t>
  </si>
  <si>
    <t>Keerbergen</t>
  </si>
  <si>
    <t>Kortenberg</t>
  </si>
  <si>
    <t>Lubbeek</t>
  </si>
  <si>
    <t>Oud-Heverlee</t>
  </si>
  <si>
    <t>Rotselaar</t>
  </si>
  <si>
    <t>Scherpenheuvel-Zichem</t>
  </si>
  <si>
    <t>Tervuren</t>
  </si>
  <si>
    <t>Tielt-Winge</t>
  </si>
  <si>
    <t>Tremelo</t>
  </si>
  <si>
    <t>datum</t>
  </si>
  <si>
    <t>ontvangen</t>
  </si>
  <si>
    <t>VTE</t>
  </si>
  <si>
    <t>TOTAAL</t>
  </si>
  <si>
    <t>uren</t>
  </si>
  <si>
    <t>Deelnemende gemeentes PN</t>
  </si>
  <si>
    <t xml:space="preserve">datum </t>
  </si>
  <si>
    <t xml:space="preserve">uren </t>
  </si>
  <si>
    <t>totaal uren</t>
  </si>
  <si>
    <t>totaal VTE</t>
  </si>
  <si>
    <t>Wemmel</t>
  </si>
  <si>
    <t>Tienen</t>
  </si>
  <si>
    <t>Affligem</t>
  </si>
  <si>
    <t>Bever</t>
  </si>
  <si>
    <t>Herne</t>
  </si>
  <si>
    <t>Hoeilaart</t>
  </si>
  <si>
    <t>Kampenhout</t>
  </si>
  <si>
    <t>Meise</t>
  </si>
  <si>
    <t>Merchtem</t>
  </si>
  <si>
    <t>Opwijk</t>
  </si>
  <si>
    <t>Overijse</t>
  </si>
  <si>
    <t>Ternat</t>
  </si>
  <si>
    <t>Begijnendijk</t>
  </si>
  <si>
    <t>Bierbeek</t>
  </si>
  <si>
    <t>Geetbets</t>
  </si>
  <si>
    <t>Hoegaarden</t>
  </si>
  <si>
    <t>Kortenaken</t>
  </si>
  <si>
    <t>Landen</t>
  </si>
  <si>
    <t>Leuven</t>
  </si>
  <si>
    <t>Linter</t>
  </si>
  <si>
    <t>Zoutleeuw</t>
  </si>
  <si>
    <t>x</t>
  </si>
  <si>
    <t>OPM</t>
  </si>
  <si>
    <t>TOTAAL UITBREIDING</t>
  </si>
  <si>
    <t>College</t>
  </si>
  <si>
    <t>Raad</t>
  </si>
  <si>
    <t>Beslissingen 2020-2025</t>
  </si>
  <si>
    <t>TOTAAL PN EIND 2020</t>
  </si>
  <si>
    <t>TOTAAL UITBREIDING 2020-2025</t>
  </si>
  <si>
    <t>TOTAAL IGO EIND 2020</t>
  </si>
  <si>
    <t>SOM IGO+PN EIND 2020</t>
  </si>
  <si>
    <t>SOM IGO + PN BEGIN 2020</t>
  </si>
  <si>
    <t>OK</t>
  </si>
  <si>
    <t>Enkel aan PN bezorgd</t>
  </si>
  <si>
    <t>Interesse? Waren op jaarvergadering</t>
  </si>
  <si>
    <t>Interesse? Hebben geïnformeerd</t>
  </si>
  <si>
    <t>Hebben interesse vanaf 2021</t>
  </si>
  <si>
    <t>Tel. v. Griet Smeesters: interesse?</t>
  </si>
  <si>
    <t>mail</t>
  </si>
  <si>
    <t>Zie mail</t>
  </si>
  <si>
    <t>Nog niet ondertekend</t>
  </si>
  <si>
    <t>CBS was principiële beslissing</t>
  </si>
  <si>
    <t>Enkel beslissing voor 2020!</t>
  </si>
  <si>
    <t>Aantal VTE niet in besluit, maar wel in begroting</t>
  </si>
  <si>
    <t>VTE enkel voor 2020 vast</t>
  </si>
  <si>
    <t>Vanaf 2022 slechts 1,5 VTE</t>
  </si>
  <si>
    <t>27 gemeenten</t>
  </si>
  <si>
    <t>21 gemeenten</t>
  </si>
  <si>
    <t>Niet opgegeven hoeveel VTE, wel begroting</t>
  </si>
  <si>
    <t>SOM IGO+PN BEGIN</t>
  </si>
  <si>
    <t>Glabbeek</t>
  </si>
  <si>
    <t>Financieel visum later bezorgd</t>
  </si>
  <si>
    <t>2/12/19 - 3/2/20</t>
  </si>
  <si>
    <t>CBS 3/2/20</t>
  </si>
  <si>
    <t>Uitbreiding - inkrimping 2020-2025</t>
  </si>
  <si>
    <t>Wordt terug verminderd (trage wegen mag niet)</t>
  </si>
  <si>
    <t>12/12/2019 (GR)</t>
  </si>
  <si>
    <t>12/03/2020 (GR)</t>
  </si>
  <si>
    <t>04/11/2019 (CBS)</t>
  </si>
  <si>
    <t>25/11/2019 (GR)</t>
  </si>
  <si>
    <t>23/12/2019 (CBS)</t>
  </si>
  <si>
    <t>19/12/2019 (GR)</t>
  </si>
  <si>
    <t>16/12/2019 (GR)</t>
  </si>
  <si>
    <t>17/12/2019 (GR)</t>
  </si>
  <si>
    <t>12/11/2019 (CBS)</t>
  </si>
  <si>
    <t>18/12/2019 (GR)</t>
  </si>
  <si>
    <t>02/12.2019 (GR)</t>
  </si>
  <si>
    <t>26/11/2019 (GR)</t>
  </si>
  <si>
    <t>28/11/2019 (GR)</t>
  </si>
  <si>
    <t>21/11/2019 (GR)</t>
  </si>
  <si>
    <t>03/02/2020 (CBS), 18/02/2020 (GR)</t>
  </si>
  <si>
    <t>21/01/2020 (CBS), 30/01/2020 (GR)</t>
  </si>
  <si>
    <t>03/02/2020 (CBS)</t>
  </si>
  <si>
    <t>28/01/2020 (GR)</t>
  </si>
  <si>
    <t>20/12/2019 (CBS), 28/01/2020 (GR)</t>
  </si>
  <si>
    <t>27/01/2020 (GR)</t>
  </si>
  <si>
    <t>20/01/2020 (CBS), 17/02/2020 (GR)</t>
  </si>
  <si>
    <t>21/11/2019 (CBS)</t>
  </si>
  <si>
    <t>03/02/2020 (GR)</t>
  </si>
  <si>
    <t>16/12/2019 (CBS), 27/01/2020 (GR)</t>
  </si>
  <si>
    <t>23/12/2019 (GR)</t>
  </si>
  <si>
    <t>CBS 22/12/21</t>
  </si>
  <si>
    <t>GR 25/11/2019</t>
  </si>
  <si>
    <t>CBS 23/12/2019</t>
  </si>
  <si>
    <t>GR 16/12/2019</t>
  </si>
  <si>
    <t>GR 17/12/2019</t>
  </si>
  <si>
    <t>CBS 12/11/2019</t>
  </si>
  <si>
    <t>GR 18/12/2019</t>
  </si>
  <si>
    <t>CBS 8/11/2021</t>
  </si>
  <si>
    <t>CBS 25/06/2021</t>
  </si>
  <si>
    <t>CBS 7/12/2021</t>
  </si>
  <si>
    <t>CBS 22/11/2021</t>
  </si>
  <si>
    <t>GR 26/11/2019</t>
  </si>
  <si>
    <t>CBS 31/01/2022</t>
  </si>
  <si>
    <t>GR 28/11/2019</t>
  </si>
  <si>
    <t>GR 18/02/2020</t>
  </si>
  <si>
    <t>GR 21/11/2019</t>
  </si>
  <si>
    <t>CBS 03/03/2020</t>
  </si>
  <si>
    <t>Totaal op 16/05/2022</t>
  </si>
  <si>
    <t>datum beslissing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</si>
</sst>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\-0.00\ "/>
    <numFmt numFmtId="165" formatCode="0_ ;\-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mediumDashDotDot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DashDotDot">
        <color auto="1"/>
      </right>
      <top/>
      <bottom style="thin">
        <color auto="1"/>
      </bottom>
      <diagonal/>
    </border>
    <border>
      <left style="thin">
        <color auto="1"/>
      </left>
      <right style="mediumDashDotDot">
        <color auto="1"/>
      </right>
      <top/>
      <bottom/>
      <diagonal/>
    </border>
    <border>
      <left style="mediumDashDotDot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DashDotDot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DashDotDot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DashDotDot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DashDotDot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0" fontId="3" fillId="0" borderId="9" xfId="0" applyFont="1" applyBorder="1"/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/>
    <xf numFmtId="14" fontId="3" fillId="0" borderId="9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4" fontId="1" fillId="0" borderId="0" xfId="0" applyNumberFormat="1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4" fontId="1" fillId="0" borderId="3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Protection="1">
      <protection locked="0"/>
    </xf>
    <xf numFmtId="0" fontId="3" fillId="0" borderId="6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1" fillId="0" borderId="1" xfId="0" applyFont="1" applyBorder="1" applyProtection="1">
      <protection locked="0"/>
    </xf>
    <xf numFmtId="4" fontId="1" fillId="0" borderId="0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0" fontId="0" fillId="0" borderId="0" xfId="0" applyBorder="1" applyProtection="1">
      <protection locked="0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/>
    <xf numFmtId="0" fontId="0" fillId="5" borderId="1" xfId="0" applyFill="1" applyBorder="1" applyAlignment="1">
      <alignment horizontal="center"/>
    </xf>
    <xf numFmtId="3" fontId="2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right"/>
    </xf>
    <xf numFmtId="0" fontId="1" fillId="5" borderId="1" xfId="0" applyFont="1" applyFill="1" applyBorder="1" applyAlignment="1">
      <alignment horizontal="right" vertical="center"/>
    </xf>
    <xf numFmtId="3" fontId="1" fillId="5" borderId="1" xfId="0" applyNumberFormat="1" applyFont="1" applyFill="1" applyBorder="1" applyAlignment="1">
      <alignment horizontal="center" vertical="center"/>
    </xf>
    <xf numFmtId="4" fontId="1" fillId="5" borderId="1" xfId="0" applyNumberFormat="1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6" fillId="4" borderId="6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 applyProtection="1">
      <alignment vertical="center"/>
      <protection locked="0"/>
    </xf>
    <xf numFmtId="0" fontId="3" fillId="0" borderId="19" xfId="0" applyFont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0" fontId="0" fillId="7" borderId="6" xfId="0" applyFill="1" applyBorder="1" applyAlignment="1" applyProtection="1">
      <alignment vertical="center"/>
      <protection locked="0"/>
    </xf>
    <xf numFmtId="0" fontId="10" fillId="0" borderId="8" xfId="0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4" fontId="10" fillId="0" borderId="7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14" fontId="3" fillId="0" borderId="9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4" fontId="3" fillId="0" borderId="11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4" fontId="3" fillId="0" borderId="11" xfId="0" applyNumberFormat="1" applyFont="1" applyFill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/>
    </xf>
    <xf numFmtId="4" fontId="2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14" fontId="3" fillId="0" borderId="1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7" borderId="6" xfId="0" applyFont="1" applyFill="1" applyBorder="1" applyAlignment="1" applyProtection="1">
      <alignment vertical="center"/>
      <protection locked="0"/>
    </xf>
    <xf numFmtId="0" fontId="0" fillId="7" borderId="6" xfId="0" applyFont="1" applyFill="1" applyBorder="1" applyAlignment="1" applyProtection="1">
      <alignment vertical="center"/>
      <protection locked="0"/>
    </xf>
    <xf numFmtId="4" fontId="3" fillId="0" borderId="13" xfId="0" applyNumberFormat="1" applyFont="1" applyBorder="1" applyAlignment="1">
      <alignment horizontal="left" vertical="center"/>
    </xf>
    <xf numFmtId="14" fontId="3" fillId="3" borderId="12" xfId="0" applyNumberFormat="1" applyFont="1" applyFill="1" applyBorder="1" applyAlignment="1">
      <alignment horizontal="right" vertical="center"/>
    </xf>
    <xf numFmtId="14" fontId="10" fillId="0" borderId="7" xfId="0" applyNumberFormat="1" applyFont="1" applyBorder="1" applyAlignment="1">
      <alignment horizontal="right" vertical="center"/>
    </xf>
    <xf numFmtId="3" fontId="3" fillId="8" borderId="12" xfId="0" applyNumberFormat="1" applyFont="1" applyFill="1" applyBorder="1" applyAlignment="1">
      <alignment horizontal="center" vertical="center"/>
    </xf>
    <xf numFmtId="4" fontId="3" fillId="8" borderId="1" xfId="0" applyNumberFormat="1" applyFont="1" applyFill="1" applyBorder="1" applyAlignment="1">
      <alignment horizontal="center" vertical="center"/>
    </xf>
    <xf numFmtId="3" fontId="3" fillId="9" borderId="12" xfId="0" applyNumberFormat="1" applyFont="1" applyFill="1" applyBorder="1" applyAlignment="1">
      <alignment horizontal="center" vertical="center"/>
    </xf>
    <xf numFmtId="4" fontId="3" fillId="9" borderId="1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right" vertical="center"/>
    </xf>
    <xf numFmtId="1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left" vertical="center"/>
    </xf>
    <xf numFmtId="4" fontId="4" fillId="0" borderId="11" xfId="0" applyNumberFormat="1" applyFont="1" applyBorder="1" applyAlignment="1">
      <alignment horizontal="left" vertical="center"/>
    </xf>
    <xf numFmtId="3" fontId="4" fillId="9" borderId="12" xfId="0" applyNumberFormat="1" applyFont="1" applyFill="1" applyBorder="1" applyAlignment="1">
      <alignment horizontal="center" vertical="center"/>
    </xf>
    <xf numFmtId="4" fontId="4" fillId="9" borderId="1" xfId="0" applyNumberFormat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/>
    </xf>
    <xf numFmtId="0" fontId="2" fillId="4" borderId="10" xfId="0" applyFont="1" applyFill="1" applyBorder="1" applyAlignment="1">
      <alignment horizontal="right" vertical="center"/>
    </xf>
    <xf numFmtId="3" fontId="3" fillId="8" borderId="1" xfId="0" applyNumberFormat="1" applyFont="1" applyFill="1" applyBorder="1" applyAlignment="1">
      <alignment horizontal="center"/>
    </xf>
    <xf numFmtId="4" fontId="3" fillId="8" borderId="11" xfId="0" applyNumberFormat="1" applyFont="1" applyFill="1" applyBorder="1" applyAlignment="1">
      <alignment horizontal="center"/>
    </xf>
    <xf numFmtId="3" fontId="4" fillId="9" borderId="1" xfId="0" applyNumberFormat="1" applyFont="1" applyFill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4" fontId="4" fillId="0" borderId="9" xfId="0" applyNumberFormat="1" applyFont="1" applyBorder="1" applyAlignment="1">
      <alignment horizontal="right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4" fillId="9" borderId="6" xfId="0" applyNumberFormat="1" applyFont="1" applyFill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4" fontId="3" fillId="8" borderId="6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" fillId="0" borderId="25" xfId="0" applyFont="1" applyBorder="1" applyProtection="1">
      <protection locked="0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3" fontId="6" fillId="0" borderId="29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30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0" fontId="3" fillId="7" borderId="32" xfId="0" applyFont="1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7" borderId="32" xfId="0" applyFill="1" applyBorder="1" applyAlignment="1" applyProtection="1">
      <alignment vertical="center"/>
      <protection locked="0"/>
    </xf>
    <xf numFmtId="0" fontId="0" fillId="7" borderId="32" xfId="0" applyFont="1" applyFill="1" applyBorder="1" applyAlignment="1" applyProtection="1">
      <alignment vertical="center"/>
      <protection locked="0"/>
    </xf>
    <xf numFmtId="0" fontId="0" fillId="2" borderId="32" xfId="0" applyFont="1" applyFill="1" applyBorder="1" applyAlignment="1" applyProtection="1">
      <alignment vertical="center"/>
      <protection locked="0"/>
    </xf>
    <xf numFmtId="0" fontId="0" fillId="10" borderId="32" xfId="0" applyFill="1" applyBorder="1" applyAlignment="1" applyProtection="1">
      <alignment vertical="center"/>
      <protection locked="0"/>
    </xf>
    <xf numFmtId="0" fontId="0" fillId="10" borderId="32" xfId="0" applyFont="1" applyFill="1" applyBorder="1" applyAlignment="1" applyProtection="1">
      <alignment vertical="center"/>
      <protection locked="0"/>
    </xf>
    <xf numFmtId="0" fontId="3" fillId="10" borderId="32" xfId="0" applyFont="1" applyFill="1" applyBorder="1" applyAlignment="1" applyProtection="1">
      <alignment vertical="center"/>
      <protection locked="0"/>
    </xf>
    <xf numFmtId="4" fontId="2" fillId="6" borderId="37" xfId="0" applyNumberFormat="1" applyFont="1" applyFill="1" applyBorder="1" applyAlignment="1">
      <alignment horizontal="center" vertical="center"/>
    </xf>
    <xf numFmtId="0" fontId="3" fillId="6" borderId="37" xfId="0" applyFont="1" applyFill="1" applyBorder="1" applyAlignment="1">
      <alignment horizontal="center"/>
    </xf>
    <xf numFmtId="3" fontId="3" fillId="6" borderId="37" xfId="0" applyNumberFormat="1" applyFont="1" applyFill="1" applyBorder="1" applyAlignment="1">
      <alignment horizontal="center"/>
    </xf>
    <xf numFmtId="3" fontId="3" fillId="0" borderId="37" xfId="0" applyNumberFormat="1" applyFont="1" applyBorder="1" applyAlignment="1">
      <alignment horizontal="center"/>
    </xf>
    <xf numFmtId="4" fontId="2" fillId="0" borderId="39" xfId="0" applyNumberFormat="1" applyFont="1" applyFill="1" applyBorder="1" applyAlignment="1">
      <alignment horizontal="center" vertical="center"/>
    </xf>
    <xf numFmtId="4" fontId="3" fillId="0" borderId="40" xfId="0" applyNumberFormat="1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/>
    </xf>
    <xf numFmtId="0" fontId="1" fillId="0" borderId="34" xfId="0" applyFont="1" applyBorder="1" applyProtection="1">
      <protection locked="0"/>
    </xf>
    <xf numFmtId="0" fontId="2" fillId="6" borderId="37" xfId="0" applyFont="1" applyFill="1" applyBorder="1" applyAlignment="1">
      <alignment horizontal="center"/>
    </xf>
    <xf numFmtId="0" fontId="3" fillId="6" borderId="37" xfId="0" applyFont="1" applyFill="1" applyBorder="1" applyAlignment="1">
      <alignment horizontal="center" vertical="center"/>
    </xf>
    <xf numFmtId="3" fontId="2" fillId="6" borderId="37" xfId="0" applyNumberFormat="1" applyFont="1" applyFill="1" applyBorder="1" applyAlignment="1">
      <alignment horizontal="center" vertical="center"/>
    </xf>
    <xf numFmtId="4" fontId="2" fillId="0" borderId="37" xfId="0" applyNumberFormat="1" applyFont="1" applyBorder="1" applyAlignment="1">
      <alignment horizontal="left" vertical="center"/>
    </xf>
    <xf numFmtId="0" fontId="3" fillId="6" borderId="37" xfId="0" applyFont="1" applyFill="1" applyBorder="1"/>
    <xf numFmtId="4" fontId="3" fillId="0" borderId="37" xfId="0" applyNumberFormat="1" applyFont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3" fontId="5" fillId="0" borderId="43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0" fillId="0" borderId="4" xfId="0" applyFill="1" applyBorder="1" applyAlignment="1" applyProtection="1">
      <alignment vertical="center"/>
      <protection locked="0"/>
    </xf>
    <xf numFmtId="0" fontId="2" fillId="0" borderId="8" xfId="0" applyFont="1" applyBorder="1" applyAlignment="1">
      <alignment horizontal="center"/>
    </xf>
    <xf numFmtId="0" fontId="3" fillId="0" borderId="20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6" fillId="4" borderId="25" xfId="0" applyFont="1" applyFill="1" applyBorder="1" applyAlignment="1" applyProtection="1">
      <alignment vertical="center"/>
      <protection locked="0"/>
    </xf>
    <xf numFmtId="0" fontId="5" fillId="0" borderId="26" xfId="0" applyFont="1" applyBorder="1" applyAlignment="1">
      <alignment horizont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right" vertical="center"/>
    </xf>
    <xf numFmtId="3" fontId="5" fillId="0" borderId="29" xfId="0" applyNumberFormat="1" applyFont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4" fontId="5" fillId="0" borderId="30" xfId="0" applyNumberFormat="1" applyFont="1" applyBorder="1" applyAlignment="1">
      <alignment horizontal="left" vertical="center"/>
    </xf>
    <xf numFmtId="0" fontId="5" fillId="0" borderId="27" xfId="0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30" xfId="0" applyNumberFormat="1" applyFont="1" applyBorder="1" applyAlignment="1">
      <alignment horizontal="center"/>
    </xf>
    <xf numFmtId="0" fontId="3" fillId="10" borderId="15" xfId="0" applyFont="1" applyFill="1" applyBorder="1" applyAlignment="1" applyProtection="1">
      <alignment vertical="center"/>
      <protection locked="0"/>
    </xf>
    <xf numFmtId="4" fontId="0" fillId="0" borderId="0" xfId="0" applyNumberFormat="1" applyBorder="1" applyAlignment="1">
      <alignment horizontal="left" vertical="center"/>
    </xf>
    <xf numFmtId="4" fontId="3" fillId="0" borderId="0" xfId="0" applyNumberFormat="1" applyFont="1" applyFill="1" applyBorder="1" applyAlignment="1">
      <alignment horizontal="left" vertical="center"/>
    </xf>
    <xf numFmtId="0" fontId="1" fillId="0" borderId="44" xfId="0" applyFont="1" applyFill="1" applyBorder="1" applyAlignment="1" applyProtection="1">
      <alignment vertical="center"/>
      <protection locked="0"/>
    </xf>
    <xf numFmtId="0" fontId="2" fillId="6" borderId="45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 vertical="center"/>
    </xf>
    <xf numFmtId="0" fontId="3" fillId="6" borderId="47" xfId="0" applyFont="1" applyFill="1" applyBorder="1" applyAlignment="1">
      <alignment horizontal="right" vertical="center"/>
    </xf>
    <xf numFmtId="3" fontId="2" fillId="6" borderId="47" xfId="0" applyNumberFormat="1" applyFont="1" applyFill="1" applyBorder="1" applyAlignment="1">
      <alignment horizontal="center" vertical="center"/>
    </xf>
    <xf numFmtId="4" fontId="2" fillId="6" borderId="48" xfId="0" applyNumberFormat="1" applyFont="1" applyFill="1" applyBorder="1" applyAlignment="1">
      <alignment horizontal="center" vertical="center"/>
    </xf>
    <xf numFmtId="4" fontId="2" fillId="0" borderId="49" xfId="0" applyNumberFormat="1" applyFont="1" applyBorder="1" applyAlignment="1">
      <alignment horizontal="left" vertical="center"/>
    </xf>
    <xf numFmtId="0" fontId="3" fillId="6" borderId="45" xfId="0" applyFont="1" applyFill="1" applyBorder="1" applyAlignment="1">
      <alignment horizontal="right"/>
    </xf>
    <xf numFmtId="0" fontId="3" fillId="6" borderId="48" xfId="0" applyFont="1" applyFill="1" applyBorder="1" applyAlignment="1">
      <alignment horizontal="center"/>
    </xf>
    <xf numFmtId="3" fontId="3" fillId="6" borderId="48" xfId="0" applyNumberFormat="1" applyFont="1" applyFill="1" applyBorder="1" applyAlignment="1">
      <alignment horizontal="center"/>
    </xf>
    <xf numFmtId="4" fontId="3" fillId="6" borderId="48" xfId="0" applyNumberFormat="1" applyFont="1" applyFill="1" applyBorder="1" applyAlignment="1">
      <alignment horizontal="center"/>
    </xf>
    <xf numFmtId="3" fontId="3" fillId="0" borderId="48" xfId="0" applyNumberFormat="1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 vertical="center"/>
    </xf>
    <xf numFmtId="4" fontId="2" fillId="0" borderId="51" xfId="0" applyNumberFormat="1" applyFont="1" applyFill="1" applyBorder="1" applyAlignment="1">
      <alignment horizontal="center" vertical="center"/>
    </xf>
    <xf numFmtId="0" fontId="3" fillId="7" borderId="33" xfId="0" applyFont="1" applyFill="1" applyBorder="1" applyAlignment="1" applyProtection="1">
      <alignment vertical="center"/>
      <protection locked="0"/>
    </xf>
    <xf numFmtId="14" fontId="3" fillId="0" borderId="34" xfId="0" applyNumberFormat="1" applyFont="1" applyFill="1" applyBorder="1" applyAlignment="1">
      <alignment horizontal="right"/>
    </xf>
    <xf numFmtId="0" fontId="3" fillId="0" borderId="35" xfId="0" applyFont="1" applyBorder="1" applyAlignment="1">
      <alignment horizontal="center" vertical="center"/>
    </xf>
    <xf numFmtId="14" fontId="3" fillId="0" borderId="36" xfId="0" applyNumberFormat="1" applyFont="1" applyBorder="1" applyAlignment="1">
      <alignment horizontal="right" vertical="center"/>
    </xf>
    <xf numFmtId="3" fontId="3" fillId="0" borderId="36" xfId="0" applyNumberFormat="1" applyFont="1" applyBorder="1" applyAlignment="1">
      <alignment horizontal="center" vertical="center"/>
    </xf>
    <xf numFmtId="4" fontId="3" fillId="0" borderId="37" xfId="0" applyNumberFormat="1" applyFont="1" applyFill="1" applyBorder="1" applyAlignment="1">
      <alignment horizontal="center" vertical="center"/>
    </xf>
    <xf numFmtId="4" fontId="3" fillId="0" borderId="38" xfId="0" applyNumberFormat="1" applyFont="1" applyBorder="1" applyAlignment="1">
      <alignment horizontal="left" vertical="center"/>
    </xf>
    <xf numFmtId="0" fontId="3" fillId="0" borderId="34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3" fontId="3" fillId="0" borderId="36" xfId="0" applyNumberFormat="1" applyFont="1" applyFill="1" applyBorder="1" applyAlignment="1">
      <alignment horizontal="center" vertical="center"/>
    </xf>
    <xf numFmtId="4" fontId="3" fillId="0" borderId="39" xfId="0" applyNumberFormat="1" applyFont="1" applyFill="1" applyBorder="1" applyAlignment="1">
      <alignment horizontal="center" vertical="center"/>
    </xf>
    <xf numFmtId="0" fontId="0" fillId="0" borderId="9" xfId="0" applyBorder="1"/>
    <xf numFmtId="14" fontId="0" fillId="0" borderId="9" xfId="0" applyNumberFormat="1" applyBorder="1"/>
    <xf numFmtId="14" fontId="3" fillId="0" borderId="9" xfId="0" applyNumberFormat="1" applyFont="1" applyBorder="1"/>
    <xf numFmtId="14" fontId="3" fillId="0" borderId="9" xfId="0" applyNumberFormat="1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34" xfId="0" applyFont="1" applyBorder="1"/>
    <xf numFmtId="0" fontId="1" fillId="0" borderId="45" xfId="0" applyFont="1" applyBorder="1" applyAlignment="1">
      <alignment horizontal="center"/>
    </xf>
    <xf numFmtId="0" fontId="0" fillId="0" borderId="0" xfId="0" applyFill="1" applyProtection="1">
      <protection locked="0"/>
    </xf>
    <xf numFmtId="0" fontId="0" fillId="0" borderId="0" xfId="0" applyFill="1" applyBorder="1"/>
    <xf numFmtId="3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1" xfId="0" applyBorder="1" applyProtection="1">
      <protection locked="0"/>
    </xf>
    <xf numFmtId="3" fontId="3" fillId="0" borderId="52" xfId="0" applyNumberFormat="1" applyFont="1" applyBorder="1" applyAlignment="1">
      <alignment horizontal="center"/>
    </xf>
    <xf numFmtId="4" fontId="3" fillId="0" borderId="54" xfId="0" applyNumberFormat="1" applyFont="1" applyBorder="1" applyAlignment="1">
      <alignment horizontal="center"/>
    </xf>
    <xf numFmtId="0" fontId="0" fillId="0" borderId="2" xfId="0" applyFill="1" applyBorder="1" applyAlignment="1" applyProtection="1">
      <alignment vertical="center"/>
      <protection locked="0"/>
    </xf>
    <xf numFmtId="0" fontId="3" fillId="0" borderId="53" xfId="0" applyFont="1" applyBorder="1"/>
    <xf numFmtId="3" fontId="2" fillId="11" borderId="1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4" fontId="2" fillId="11" borderId="1" xfId="0" applyNumberFormat="1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4"/>
  <sheetViews>
    <sheetView tabSelected="1" zoomScale="90" zoomScaleNormal="90" workbookViewId="0">
      <pane xSplit="1" topLeftCell="B1" activePane="topRight" state="frozen"/>
      <selection pane="topRight" activeCell="G13" sqref="G13"/>
    </sheetView>
  </sheetViews>
  <sheetFormatPr defaultRowHeight="14.5" x14ac:dyDescent="0.35"/>
  <cols>
    <col min="1" max="1" width="29.453125" style="30" customWidth="1"/>
    <col min="2" max="2" width="16" customWidth="1"/>
    <col min="3" max="3" width="10.54296875" style="5" bestFit="1" customWidth="1"/>
    <col min="4" max="4" width="10.54296875" style="10" bestFit="1" customWidth="1"/>
  </cols>
  <sheetData>
    <row r="1" spans="1:6" ht="27.75" customHeight="1" x14ac:dyDescent="0.35">
      <c r="A1" s="54" t="s">
        <v>0</v>
      </c>
      <c r="B1" s="75" t="s">
        <v>153</v>
      </c>
      <c r="C1" s="69" t="s">
        <v>51</v>
      </c>
      <c r="D1" s="71" t="s">
        <v>46</v>
      </c>
    </row>
    <row r="2" spans="1:6" x14ac:dyDescent="0.35">
      <c r="A2" s="91" t="s">
        <v>25</v>
      </c>
      <c r="B2" s="72" t="s">
        <v>143</v>
      </c>
      <c r="C2" s="109">
        <v>4350</v>
      </c>
      <c r="D2" s="110">
        <v>3</v>
      </c>
    </row>
    <row r="3" spans="1:6" x14ac:dyDescent="0.35">
      <c r="A3" s="32" t="s">
        <v>66</v>
      </c>
      <c r="B3" s="75"/>
      <c r="C3" s="23"/>
      <c r="D3" s="76"/>
    </row>
    <row r="4" spans="1:6" x14ac:dyDescent="0.35">
      <c r="A4" s="62" t="s">
        <v>26</v>
      </c>
      <c r="B4" s="75" t="s">
        <v>136</v>
      </c>
      <c r="C4" s="23">
        <v>1450</v>
      </c>
      <c r="D4" s="76">
        <v>1</v>
      </c>
    </row>
    <row r="5" spans="1:6" s="15" customFormat="1" x14ac:dyDescent="0.35">
      <c r="A5" s="92" t="s">
        <v>27</v>
      </c>
      <c r="B5" s="75" t="s">
        <v>137</v>
      </c>
      <c r="C5" s="23">
        <v>725</v>
      </c>
      <c r="D5" s="76">
        <v>0.5</v>
      </c>
    </row>
    <row r="6" spans="1:6" s="15" customFormat="1" x14ac:dyDescent="0.35">
      <c r="A6" s="57" t="s">
        <v>67</v>
      </c>
      <c r="B6" s="75"/>
      <c r="C6" s="23"/>
      <c r="D6" s="76"/>
    </row>
    <row r="7" spans="1:6" x14ac:dyDescent="0.35">
      <c r="A7" s="62" t="s">
        <v>28</v>
      </c>
      <c r="B7" s="75" t="s">
        <v>142</v>
      </c>
      <c r="C7" s="109">
        <v>2900</v>
      </c>
      <c r="D7" s="110">
        <v>2</v>
      </c>
    </row>
    <row r="8" spans="1:6" x14ac:dyDescent="0.35">
      <c r="A8" s="62" t="s">
        <v>29</v>
      </c>
      <c r="B8" s="75" t="s">
        <v>144</v>
      </c>
      <c r="C8" s="109">
        <v>3200</v>
      </c>
      <c r="D8" s="110">
        <v>2.21</v>
      </c>
      <c r="E8" s="29"/>
      <c r="F8" s="29"/>
    </row>
    <row r="9" spans="1:6" x14ac:dyDescent="0.35">
      <c r="A9" s="62" t="s">
        <v>30</v>
      </c>
      <c r="B9" s="75" t="s">
        <v>145</v>
      </c>
      <c r="C9" s="109">
        <v>8700</v>
      </c>
      <c r="D9" s="110">
        <v>6</v>
      </c>
    </row>
    <row r="10" spans="1:6" x14ac:dyDescent="0.35">
      <c r="A10" s="32" t="s">
        <v>68</v>
      </c>
      <c r="B10" s="75"/>
      <c r="C10" s="69"/>
      <c r="D10" s="71"/>
    </row>
    <row r="11" spans="1:6" x14ac:dyDescent="0.35">
      <c r="A11" s="32" t="s">
        <v>104</v>
      </c>
      <c r="B11" s="75"/>
      <c r="C11" s="69"/>
      <c r="D11" s="71"/>
    </row>
    <row r="12" spans="1:6" s="15" customFormat="1" x14ac:dyDescent="0.35">
      <c r="A12" s="92" t="s">
        <v>31</v>
      </c>
      <c r="B12" s="75" t="s">
        <v>138</v>
      </c>
      <c r="C12" s="69">
        <v>2900</v>
      </c>
      <c r="D12" s="71">
        <v>2</v>
      </c>
    </row>
    <row r="13" spans="1:6" x14ac:dyDescent="0.35">
      <c r="A13" s="91" t="s">
        <v>32</v>
      </c>
      <c r="B13" s="75" t="s">
        <v>139</v>
      </c>
      <c r="C13" s="69">
        <v>2900</v>
      </c>
      <c r="D13" s="71">
        <v>2</v>
      </c>
    </row>
    <row r="14" spans="1:6" x14ac:dyDescent="0.35">
      <c r="A14" s="62" t="s">
        <v>69</v>
      </c>
      <c r="B14" s="75" t="s">
        <v>140</v>
      </c>
      <c r="C14" s="69">
        <v>1200</v>
      </c>
      <c r="D14" s="71">
        <v>0.83</v>
      </c>
    </row>
    <row r="15" spans="1:6" s="15" customFormat="1" x14ac:dyDescent="0.35">
      <c r="A15" s="91" t="s">
        <v>33</v>
      </c>
      <c r="B15" s="75" t="s">
        <v>139</v>
      </c>
      <c r="C15" s="69">
        <v>3625</v>
      </c>
      <c r="D15" s="71">
        <v>2.5</v>
      </c>
    </row>
    <row r="16" spans="1:6" x14ac:dyDescent="0.35">
      <c r="A16" s="92" t="s">
        <v>34</v>
      </c>
      <c r="B16" s="75" t="s">
        <v>141</v>
      </c>
      <c r="C16" s="69">
        <v>1450</v>
      </c>
      <c r="D16" s="71">
        <v>1</v>
      </c>
    </row>
    <row r="17" spans="1:4" x14ac:dyDescent="0.35">
      <c r="A17" s="62" t="s">
        <v>35</v>
      </c>
      <c r="B17" s="75" t="s">
        <v>136</v>
      </c>
      <c r="C17" s="69">
        <v>2900</v>
      </c>
      <c r="D17" s="71">
        <v>2</v>
      </c>
    </row>
    <row r="18" spans="1:4" x14ac:dyDescent="0.35">
      <c r="A18" s="32" t="s">
        <v>70</v>
      </c>
      <c r="B18" s="75"/>
      <c r="C18" s="69"/>
      <c r="D18" s="262"/>
    </row>
    <row r="19" spans="1:4" x14ac:dyDescent="0.35">
      <c r="A19" s="92" t="s">
        <v>36</v>
      </c>
      <c r="B19" s="75" t="s">
        <v>135</v>
      </c>
      <c r="C19" s="109">
        <v>3100</v>
      </c>
      <c r="D19" s="110">
        <v>2.14</v>
      </c>
    </row>
    <row r="20" spans="1:4" x14ac:dyDescent="0.35">
      <c r="A20" s="57" t="s">
        <v>71</v>
      </c>
      <c r="B20" s="75"/>
      <c r="C20" s="69"/>
      <c r="D20" s="71"/>
    </row>
    <row r="21" spans="1:4" x14ac:dyDescent="0.35">
      <c r="A21" s="57" t="s">
        <v>72</v>
      </c>
      <c r="B21" s="75"/>
      <c r="C21" s="69"/>
      <c r="D21" s="71"/>
    </row>
    <row r="22" spans="1:4" x14ac:dyDescent="0.35">
      <c r="A22" s="57" t="s">
        <v>73</v>
      </c>
      <c r="B22" s="75"/>
      <c r="C22" s="69"/>
      <c r="D22" s="71"/>
    </row>
    <row r="23" spans="1:4" x14ac:dyDescent="0.35">
      <c r="A23" s="92" t="s">
        <v>37</v>
      </c>
      <c r="B23" s="16" t="s">
        <v>146</v>
      </c>
      <c r="C23" s="69">
        <v>4350</v>
      </c>
      <c r="D23" s="71">
        <v>3</v>
      </c>
    </row>
    <row r="24" spans="1:4" x14ac:dyDescent="0.35">
      <c r="A24" s="91" t="s">
        <v>38</v>
      </c>
      <c r="B24" s="75" t="s">
        <v>139</v>
      </c>
      <c r="C24" s="69">
        <v>1450</v>
      </c>
      <c r="D24" s="71">
        <v>1</v>
      </c>
    </row>
    <row r="25" spans="1:4" x14ac:dyDescent="0.35">
      <c r="A25" s="92" t="s">
        <v>39</v>
      </c>
      <c r="B25" s="75" t="s">
        <v>147</v>
      </c>
      <c r="C25" s="109">
        <v>2325</v>
      </c>
      <c r="D25" s="110">
        <v>1.6</v>
      </c>
    </row>
    <row r="26" spans="1:4" x14ac:dyDescent="0.35">
      <c r="A26" s="91" t="s">
        <v>40</v>
      </c>
      <c r="B26" s="75" t="s">
        <v>148</v>
      </c>
      <c r="C26" s="69">
        <v>2450</v>
      </c>
      <c r="D26" s="71">
        <v>1.69</v>
      </c>
    </row>
    <row r="27" spans="1:4" x14ac:dyDescent="0.35">
      <c r="A27" s="91" t="s">
        <v>41</v>
      </c>
      <c r="B27" s="75" t="s">
        <v>149</v>
      </c>
      <c r="C27" s="69">
        <v>2900</v>
      </c>
      <c r="D27" s="71">
        <v>2</v>
      </c>
    </row>
    <row r="28" spans="1:4" x14ac:dyDescent="0.35">
      <c r="A28" s="91" t="s">
        <v>42</v>
      </c>
      <c r="B28" s="75" t="s">
        <v>150</v>
      </c>
      <c r="C28" s="69">
        <v>2683</v>
      </c>
      <c r="D28" s="71">
        <v>1.85</v>
      </c>
    </row>
    <row r="29" spans="1:4" x14ac:dyDescent="0.35">
      <c r="A29" s="91" t="s">
        <v>55</v>
      </c>
      <c r="B29" s="251" t="s">
        <v>151</v>
      </c>
      <c r="C29" s="23">
        <f>1450*D29</f>
        <v>3349.5</v>
      </c>
      <c r="D29" s="76">
        <v>2.31</v>
      </c>
    </row>
    <row r="30" spans="1:4" x14ac:dyDescent="0.35">
      <c r="A30" s="92" t="s">
        <v>43</v>
      </c>
      <c r="B30" s="75" t="s">
        <v>148</v>
      </c>
      <c r="C30" s="69">
        <v>2900</v>
      </c>
      <c r="D30" s="71">
        <v>2</v>
      </c>
    </row>
    <row r="31" spans="1:4" x14ac:dyDescent="0.35">
      <c r="A31" s="31" t="s">
        <v>74</v>
      </c>
      <c r="B31" s="75"/>
      <c r="C31" s="69"/>
      <c r="D31" s="71"/>
    </row>
    <row r="32" spans="1:4" x14ac:dyDescent="0.35">
      <c r="A32" s="248"/>
      <c r="B32" s="249"/>
      <c r="C32" s="246"/>
      <c r="D32" s="247"/>
    </row>
    <row r="33" spans="1:4" x14ac:dyDescent="0.35">
      <c r="A33" s="245" t="s">
        <v>152</v>
      </c>
      <c r="B33" s="42" t="s">
        <v>101</v>
      </c>
      <c r="C33" s="250">
        <f>SUM(C2:C31)</f>
        <v>61807.5</v>
      </c>
      <c r="D33" s="252">
        <f>SUM(D2:D31)</f>
        <v>42.63</v>
      </c>
    </row>
    <row r="34" spans="1:4" s="29" customFormat="1" x14ac:dyDescent="0.35">
      <c r="A34" s="241"/>
      <c r="B34" s="242"/>
      <c r="C34" s="243"/>
      <c r="D34" s="244"/>
    </row>
  </sheetData>
  <pageMargins left="0.25" right="0.25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81"/>
  <sheetViews>
    <sheetView zoomScale="70" zoomScaleNormal="70" workbookViewId="0">
      <pane xSplit="1" topLeftCell="O1" activePane="topRight" state="frozen"/>
      <selection pane="topRight" activeCell="P13" sqref="P13"/>
    </sheetView>
  </sheetViews>
  <sheetFormatPr defaultRowHeight="14.5" x14ac:dyDescent="0.35"/>
  <cols>
    <col min="1" max="1" width="36" style="30" bestFit="1" customWidth="1"/>
    <col min="2" max="2" width="12.7265625" style="3" hidden="1" customWidth="1"/>
    <col min="3" max="3" width="11.1796875" style="1" hidden="1" customWidth="1"/>
    <col min="4" max="4" width="13.1796875" style="1" hidden="1" customWidth="1"/>
    <col min="5" max="5" width="11.1796875" style="1" hidden="1" customWidth="1"/>
    <col min="6" max="6" width="11.7265625" style="4" hidden="1" customWidth="1"/>
    <col min="7" max="7" width="11" style="14" hidden="1" customWidth="1"/>
    <col min="8" max="8" width="30.1796875" style="19" hidden="1" customWidth="1"/>
    <col min="9" max="9" width="34.453125" hidden="1" customWidth="1"/>
    <col min="10" max="10" width="9.1796875" style="2" hidden="1" customWidth="1"/>
    <col min="11" max="11" width="10.7265625" style="5" hidden="1" customWidth="1"/>
    <col min="12" max="12" width="9.1796875" style="10" hidden="1" customWidth="1"/>
    <col min="13" max="13" width="10.54296875" style="5" hidden="1" customWidth="1"/>
    <col min="14" max="14" width="10.54296875" style="10" hidden="1" customWidth="1"/>
    <col min="15" max="15" width="19.1796875" bestFit="1" customWidth="1"/>
  </cols>
  <sheetData>
    <row r="1" spans="1:17" ht="29.25" customHeight="1" x14ac:dyDescent="0.45">
      <c r="B1" s="259" t="s">
        <v>80</v>
      </c>
      <c r="C1" s="260"/>
      <c r="D1" s="260"/>
      <c r="E1" s="260"/>
      <c r="F1" s="260"/>
      <c r="G1" s="260"/>
      <c r="H1" s="261"/>
      <c r="I1" s="256" t="s">
        <v>108</v>
      </c>
      <c r="J1" s="257"/>
      <c r="K1" s="257"/>
      <c r="L1" s="257"/>
      <c r="M1" s="257"/>
      <c r="N1" s="258"/>
    </row>
    <row r="2" spans="1:17" ht="29.25" customHeight="1" x14ac:dyDescent="0.45">
      <c r="B2" s="253" t="s">
        <v>78</v>
      </c>
      <c r="C2" s="254"/>
      <c r="D2" s="255" t="s">
        <v>79</v>
      </c>
      <c r="E2" s="254"/>
      <c r="F2" s="116"/>
      <c r="G2" s="116"/>
      <c r="H2" s="116"/>
      <c r="I2" s="115"/>
      <c r="J2" s="116"/>
      <c r="K2" s="116"/>
      <c r="L2" s="116"/>
      <c r="M2" s="116"/>
      <c r="N2" s="117"/>
    </row>
    <row r="3" spans="1:17" ht="15" thickBot="1" x14ac:dyDescent="0.4">
      <c r="B3" s="171" t="s">
        <v>44</v>
      </c>
      <c r="C3" s="172" t="s">
        <v>45</v>
      </c>
      <c r="D3" s="172" t="s">
        <v>44</v>
      </c>
      <c r="E3" s="173" t="s">
        <v>45</v>
      </c>
      <c r="F3" s="174" t="s">
        <v>48</v>
      </c>
      <c r="G3" s="175" t="s">
        <v>46</v>
      </c>
      <c r="H3" s="176" t="s">
        <v>76</v>
      </c>
      <c r="I3" s="171" t="s">
        <v>50</v>
      </c>
      <c r="J3" s="177" t="s">
        <v>45</v>
      </c>
      <c r="K3" s="178" t="s">
        <v>51</v>
      </c>
      <c r="L3" s="179" t="s">
        <v>46</v>
      </c>
      <c r="M3" s="178" t="s">
        <v>52</v>
      </c>
      <c r="N3" s="180" t="s">
        <v>53</v>
      </c>
    </row>
    <row r="4" spans="1:17" ht="27.75" customHeight="1" x14ac:dyDescent="0.35">
      <c r="A4" s="193" t="s">
        <v>49</v>
      </c>
      <c r="B4" s="194"/>
      <c r="C4" s="195"/>
      <c r="D4" s="196"/>
      <c r="E4" s="195"/>
      <c r="F4" s="197"/>
      <c r="G4" s="198"/>
      <c r="H4" s="199"/>
      <c r="I4" s="194"/>
      <c r="J4" s="200"/>
      <c r="K4" s="201"/>
      <c r="L4" s="202"/>
      <c r="M4" s="201"/>
      <c r="N4" s="203"/>
      <c r="O4" s="156" t="s">
        <v>44</v>
      </c>
      <c r="P4" s="133" t="s">
        <v>48</v>
      </c>
      <c r="Q4" s="141" t="s">
        <v>46</v>
      </c>
    </row>
    <row r="5" spans="1:17" x14ac:dyDescent="0.35">
      <c r="A5" s="204" t="s">
        <v>56</v>
      </c>
      <c r="B5" s="63"/>
      <c r="C5" s="64"/>
      <c r="D5" s="95"/>
      <c r="E5" s="64"/>
      <c r="F5" s="65"/>
      <c r="G5" s="55"/>
      <c r="H5" s="93" t="s">
        <v>88</v>
      </c>
      <c r="I5" s="107"/>
      <c r="J5" s="66"/>
      <c r="K5" s="67"/>
      <c r="L5" s="68"/>
      <c r="M5" s="67"/>
      <c r="N5" s="170"/>
      <c r="O5" s="233"/>
      <c r="P5" s="65"/>
      <c r="Q5" s="56"/>
    </row>
    <row r="6" spans="1:17" x14ac:dyDescent="0.35">
      <c r="A6" s="142" t="s">
        <v>1</v>
      </c>
      <c r="B6" s="16"/>
      <c r="C6" s="58"/>
      <c r="D6" s="89">
        <v>43815</v>
      </c>
      <c r="E6" s="58" t="s">
        <v>75</v>
      </c>
      <c r="F6" s="60">
        <v>4350</v>
      </c>
      <c r="G6" s="55">
        <f t="shared" ref="G6:G30" si="0">F6/1450</f>
        <v>3</v>
      </c>
      <c r="H6" s="18"/>
      <c r="I6" s="75"/>
      <c r="J6" s="7"/>
      <c r="K6" s="69"/>
      <c r="L6" s="70"/>
      <c r="M6" s="69"/>
      <c r="N6" s="122"/>
      <c r="O6" s="234" t="s">
        <v>116</v>
      </c>
      <c r="P6" s="59">
        <v>4350</v>
      </c>
      <c r="Q6" s="56">
        <f t="shared" ref="Q6" si="1">P6/1450</f>
        <v>3</v>
      </c>
    </row>
    <row r="7" spans="1:17" x14ac:dyDescent="0.35">
      <c r="A7" s="142" t="s">
        <v>2</v>
      </c>
      <c r="B7" s="72"/>
      <c r="C7" s="58"/>
      <c r="D7" s="89">
        <v>43817</v>
      </c>
      <c r="E7" s="58" t="s">
        <v>75</v>
      </c>
      <c r="F7" s="96">
        <v>4350</v>
      </c>
      <c r="G7" s="97">
        <f>F7/1450</f>
        <v>3</v>
      </c>
      <c r="H7" s="18"/>
      <c r="I7" s="75"/>
      <c r="J7" s="7"/>
      <c r="K7" s="69"/>
      <c r="L7" s="70"/>
      <c r="M7" s="69"/>
      <c r="N7" s="122"/>
      <c r="O7" s="235" t="s">
        <v>119</v>
      </c>
      <c r="P7" s="59">
        <v>4350</v>
      </c>
      <c r="Q7" s="56">
        <f>P7/1450</f>
        <v>3</v>
      </c>
    </row>
    <row r="8" spans="1:17" x14ac:dyDescent="0.35">
      <c r="A8" s="149" t="s">
        <v>57</v>
      </c>
      <c r="B8" s="16"/>
      <c r="C8" s="58"/>
      <c r="D8" s="88"/>
      <c r="E8" s="58"/>
      <c r="F8" s="60"/>
      <c r="G8" s="55"/>
      <c r="H8" s="18" t="s">
        <v>89</v>
      </c>
      <c r="I8" s="75"/>
      <c r="J8" s="7"/>
      <c r="K8" s="69"/>
      <c r="L8" s="70"/>
      <c r="M8" s="69"/>
      <c r="N8" s="122"/>
      <c r="O8" s="9"/>
      <c r="P8" s="59"/>
      <c r="Q8" s="56"/>
    </row>
    <row r="9" spans="1:17" x14ac:dyDescent="0.35">
      <c r="A9" s="142" t="s">
        <v>3</v>
      </c>
      <c r="B9" s="72"/>
      <c r="C9" s="58"/>
      <c r="D9" s="89">
        <v>43795</v>
      </c>
      <c r="E9" s="58" t="s">
        <v>75</v>
      </c>
      <c r="F9" s="60">
        <f>1450*G9</f>
        <v>8700</v>
      </c>
      <c r="G9" s="55">
        <v>6</v>
      </c>
      <c r="H9" s="18" t="s">
        <v>87</v>
      </c>
      <c r="I9" s="75"/>
      <c r="J9" s="7"/>
      <c r="K9" s="69"/>
      <c r="L9" s="70"/>
      <c r="M9" s="69"/>
      <c r="N9" s="122"/>
      <c r="O9" s="235" t="s">
        <v>121</v>
      </c>
      <c r="P9" s="59">
        <f>1450*Q9</f>
        <v>8700</v>
      </c>
      <c r="Q9" s="56">
        <v>6</v>
      </c>
    </row>
    <row r="10" spans="1:17" x14ac:dyDescent="0.35">
      <c r="A10" s="142" t="s">
        <v>4</v>
      </c>
      <c r="B10" s="16"/>
      <c r="C10" s="58"/>
      <c r="D10" s="89">
        <v>43818</v>
      </c>
      <c r="E10" s="58" t="s">
        <v>75</v>
      </c>
      <c r="F10" s="60">
        <v>1450</v>
      </c>
      <c r="G10" s="55">
        <f t="shared" si="0"/>
        <v>1</v>
      </c>
      <c r="H10" s="205" t="s">
        <v>94</v>
      </c>
      <c r="I10" s="75"/>
      <c r="J10" s="7"/>
      <c r="K10" s="69"/>
      <c r="L10" s="70"/>
      <c r="M10" s="69"/>
      <c r="N10" s="122"/>
      <c r="O10" s="235" t="s">
        <v>115</v>
      </c>
      <c r="P10" s="59">
        <v>1450</v>
      </c>
      <c r="Q10" s="56">
        <f t="shared" ref="Q10" si="2">P10/1450</f>
        <v>1</v>
      </c>
    </row>
    <row r="11" spans="1:17" x14ac:dyDescent="0.35">
      <c r="A11" s="142" t="s">
        <v>5</v>
      </c>
      <c r="B11" s="16"/>
      <c r="C11" s="58"/>
      <c r="D11" s="89">
        <v>43795</v>
      </c>
      <c r="E11" s="58" t="s">
        <v>75</v>
      </c>
      <c r="F11" s="60">
        <f>G11*1450</f>
        <v>725</v>
      </c>
      <c r="G11" s="55">
        <v>0.5</v>
      </c>
      <c r="H11" s="18"/>
      <c r="I11" s="75"/>
      <c r="J11" s="7"/>
      <c r="K11" s="69"/>
      <c r="L11" s="70"/>
      <c r="M11" s="69"/>
      <c r="N11" s="122"/>
      <c r="O11" s="235" t="s">
        <v>121</v>
      </c>
      <c r="P11" s="59">
        <f>Q11*1450</f>
        <v>725</v>
      </c>
      <c r="Q11" s="56">
        <v>0.5</v>
      </c>
    </row>
    <row r="12" spans="1:17" x14ac:dyDescent="0.35">
      <c r="A12" s="142" t="s">
        <v>6</v>
      </c>
      <c r="B12" s="16"/>
      <c r="C12" s="58"/>
      <c r="D12" s="101">
        <v>43858</v>
      </c>
      <c r="E12" s="58" t="s">
        <v>75</v>
      </c>
      <c r="F12" s="60">
        <f>G12*1450</f>
        <v>1160</v>
      </c>
      <c r="G12" s="55">
        <v>0.8</v>
      </c>
      <c r="H12" s="103"/>
      <c r="I12" s="75"/>
      <c r="J12" s="7"/>
      <c r="K12" s="69"/>
      <c r="L12" s="70"/>
      <c r="M12" s="69"/>
      <c r="N12" s="122"/>
      <c r="O12" s="235" t="s">
        <v>127</v>
      </c>
      <c r="P12" s="59">
        <f>Q12*1450</f>
        <v>1160</v>
      </c>
      <c r="Q12" s="56">
        <v>0.8</v>
      </c>
    </row>
    <row r="13" spans="1:17" x14ac:dyDescent="0.35">
      <c r="A13" s="142" t="s">
        <v>7</v>
      </c>
      <c r="B13" s="16"/>
      <c r="C13" s="58"/>
      <c r="D13" s="89">
        <v>43817</v>
      </c>
      <c r="E13" s="58" t="s">
        <v>75</v>
      </c>
      <c r="F13" s="59">
        <v>5800</v>
      </c>
      <c r="G13" s="55">
        <f t="shared" si="0"/>
        <v>4</v>
      </c>
      <c r="H13" s="24"/>
      <c r="I13" s="75"/>
      <c r="J13" s="7"/>
      <c r="K13" s="69"/>
      <c r="L13" s="70"/>
      <c r="M13" s="69"/>
      <c r="N13" s="122"/>
      <c r="O13" s="235" t="s">
        <v>119</v>
      </c>
      <c r="P13" s="59">
        <v>5800</v>
      </c>
      <c r="Q13" s="56">
        <f t="shared" ref="Q13" si="3">P13/1450</f>
        <v>4</v>
      </c>
    </row>
    <row r="14" spans="1:17" ht="29" x14ac:dyDescent="0.35">
      <c r="A14" s="142" t="s">
        <v>8</v>
      </c>
      <c r="B14" s="16">
        <v>43819</v>
      </c>
      <c r="C14" s="58" t="s">
        <v>75</v>
      </c>
      <c r="D14" s="89">
        <v>43858</v>
      </c>
      <c r="E14" s="58" t="s">
        <v>75</v>
      </c>
      <c r="F14" s="59">
        <f>G14*1450</f>
        <v>10150</v>
      </c>
      <c r="G14" s="55">
        <v>7</v>
      </c>
      <c r="H14" s="18"/>
      <c r="I14" s="16"/>
      <c r="J14" s="7"/>
      <c r="K14" s="23"/>
      <c r="L14" s="73"/>
      <c r="M14" s="69"/>
      <c r="N14" s="122"/>
      <c r="O14" s="236" t="s">
        <v>128</v>
      </c>
      <c r="P14" s="59">
        <f>Q14*1450</f>
        <v>10150</v>
      </c>
      <c r="Q14" s="56">
        <v>7</v>
      </c>
    </row>
    <row r="15" spans="1:17" x14ac:dyDescent="0.35">
      <c r="A15" s="149" t="s">
        <v>58</v>
      </c>
      <c r="B15" s="16"/>
      <c r="C15" s="58"/>
      <c r="D15" s="88"/>
      <c r="E15" s="58"/>
      <c r="F15" s="59"/>
      <c r="G15" s="55"/>
      <c r="H15" s="18"/>
      <c r="I15" s="75"/>
      <c r="J15" s="7"/>
      <c r="K15" s="23"/>
      <c r="L15" s="73"/>
      <c r="M15" s="69"/>
      <c r="N15" s="122"/>
      <c r="O15" s="9"/>
      <c r="P15" s="59"/>
      <c r="Q15" s="56"/>
    </row>
    <row r="16" spans="1:17" x14ac:dyDescent="0.35">
      <c r="A16" s="149" t="s">
        <v>59</v>
      </c>
      <c r="B16" s="16"/>
      <c r="C16" s="58"/>
      <c r="D16" s="88"/>
      <c r="E16" s="58"/>
      <c r="F16" s="59"/>
      <c r="G16" s="55"/>
      <c r="H16" s="18"/>
      <c r="I16" s="75"/>
      <c r="J16" s="7"/>
      <c r="K16" s="23"/>
      <c r="L16" s="73"/>
      <c r="M16" s="69"/>
      <c r="N16" s="122"/>
      <c r="O16" s="9"/>
      <c r="P16" s="59"/>
      <c r="Q16" s="56"/>
    </row>
    <row r="17" spans="1:17" x14ac:dyDescent="0.35">
      <c r="A17" s="149" t="s">
        <v>60</v>
      </c>
      <c r="B17" s="16"/>
      <c r="C17" s="58"/>
      <c r="D17" s="88"/>
      <c r="E17" s="58"/>
      <c r="F17" s="59"/>
      <c r="G17" s="55"/>
      <c r="H17" s="18"/>
      <c r="I17" s="75"/>
      <c r="J17" s="7"/>
      <c r="K17" s="23"/>
      <c r="L17" s="73"/>
      <c r="M17" s="69"/>
      <c r="N17" s="122"/>
      <c r="O17" s="9"/>
      <c r="P17" s="59"/>
      <c r="Q17" s="56"/>
    </row>
    <row r="18" spans="1:17" x14ac:dyDescent="0.35">
      <c r="A18" s="142" t="s">
        <v>9</v>
      </c>
      <c r="B18" s="16" t="s">
        <v>86</v>
      </c>
      <c r="C18" s="58"/>
      <c r="D18" s="89">
        <v>43857</v>
      </c>
      <c r="E18" s="58" t="s">
        <v>75</v>
      </c>
      <c r="F18" s="59">
        <f>G18*1450</f>
        <v>2175</v>
      </c>
      <c r="G18" s="55">
        <v>1.5</v>
      </c>
      <c r="H18" s="18"/>
      <c r="I18" s="75"/>
      <c r="J18" s="7"/>
      <c r="K18" s="23"/>
      <c r="L18" s="73"/>
      <c r="M18" s="69"/>
      <c r="N18" s="122"/>
      <c r="O18" s="9" t="s">
        <v>129</v>
      </c>
      <c r="P18" s="59">
        <f>Q18*1450</f>
        <v>2175</v>
      </c>
      <c r="Q18" s="56">
        <v>1.5</v>
      </c>
    </row>
    <row r="19" spans="1:17" x14ac:dyDescent="0.35">
      <c r="A19" s="142" t="s">
        <v>10</v>
      </c>
      <c r="B19" s="16"/>
      <c r="C19" s="58"/>
      <c r="D19" s="89">
        <v>43816</v>
      </c>
      <c r="E19" s="58" t="s">
        <v>75</v>
      </c>
      <c r="F19" s="96">
        <v>2900</v>
      </c>
      <c r="G19" s="97">
        <f t="shared" si="0"/>
        <v>2</v>
      </c>
      <c r="H19" s="18"/>
      <c r="I19" s="75"/>
      <c r="J19" s="7"/>
      <c r="K19" s="23"/>
      <c r="L19" s="73"/>
      <c r="M19" s="69"/>
      <c r="N19" s="122"/>
      <c r="O19" s="9" t="s">
        <v>117</v>
      </c>
      <c r="P19" s="59">
        <v>2900</v>
      </c>
      <c r="Q19" s="56">
        <f t="shared" ref="Q19" si="4">P19/1450</f>
        <v>2</v>
      </c>
    </row>
    <row r="20" spans="1:17" x14ac:dyDescent="0.35">
      <c r="A20" s="142" t="s">
        <v>11</v>
      </c>
      <c r="B20" s="16"/>
      <c r="C20" s="58"/>
      <c r="D20" s="89">
        <v>43818</v>
      </c>
      <c r="E20" s="58" t="s">
        <v>75</v>
      </c>
      <c r="F20" s="96">
        <f>G20*1450</f>
        <v>4350</v>
      </c>
      <c r="G20" s="97">
        <v>3</v>
      </c>
      <c r="H20" s="18"/>
      <c r="I20" s="75"/>
      <c r="J20" s="7"/>
      <c r="K20" s="23"/>
      <c r="L20" s="73"/>
      <c r="M20" s="69"/>
      <c r="N20" s="122"/>
      <c r="O20" s="9" t="s">
        <v>115</v>
      </c>
      <c r="P20" s="59">
        <f>Q20*1450</f>
        <v>4350</v>
      </c>
      <c r="Q20" s="56">
        <v>3</v>
      </c>
    </row>
    <row r="21" spans="1:17" x14ac:dyDescent="0.35">
      <c r="A21" s="142" t="s">
        <v>12</v>
      </c>
      <c r="B21" s="16"/>
      <c r="C21" s="74"/>
      <c r="D21" s="94">
        <v>43811</v>
      </c>
      <c r="E21" s="74" t="s">
        <v>75</v>
      </c>
      <c r="F21" s="96">
        <f>G21*1450</f>
        <v>3190.0000000000005</v>
      </c>
      <c r="G21" s="97">
        <v>2.2000000000000002</v>
      </c>
      <c r="H21" s="100" t="s">
        <v>98</v>
      </c>
      <c r="I21" s="16"/>
      <c r="J21" s="7"/>
      <c r="K21" s="23"/>
      <c r="L21" s="73"/>
      <c r="M21" s="69"/>
      <c r="N21" s="122"/>
      <c r="O21" s="9" t="s">
        <v>110</v>
      </c>
      <c r="P21" s="59">
        <f>Q21*1450</f>
        <v>3190.0000000000005</v>
      </c>
      <c r="Q21" s="56">
        <v>2.2000000000000002</v>
      </c>
    </row>
    <row r="22" spans="1:17" x14ac:dyDescent="0.35">
      <c r="A22" s="142" t="s">
        <v>13</v>
      </c>
      <c r="B22" s="16"/>
      <c r="C22" s="58"/>
      <c r="D22" s="89">
        <v>43815</v>
      </c>
      <c r="E22" s="58" t="s">
        <v>75</v>
      </c>
      <c r="F22" s="96">
        <f>G22*1450</f>
        <v>1450</v>
      </c>
      <c r="G22" s="97">
        <v>1</v>
      </c>
      <c r="H22" s="18"/>
      <c r="I22" s="75"/>
      <c r="J22" s="7"/>
      <c r="K22" s="23"/>
      <c r="L22" s="73"/>
      <c r="M22" s="69"/>
      <c r="N22" s="122"/>
      <c r="O22" s="9" t="s">
        <v>116</v>
      </c>
      <c r="P22" s="59">
        <f>Q22*1450</f>
        <v>1450</v>
      </c>
      <c r="Q22" s="56">
        <v>1</v>
      </c>
    </row>
    <row r="23" spans="1:17" x14ac:dyDescent="0.35">
      <c r="A23" s="142" t="s">
        <v>14</v>
      </c>
      <c r="B23" s="16" t="s">
        <v>86</v>
      </c>
      <c r="C23" s="58"/>
      <c r="D23" s="89">
        <v>43816</v>
      </c>
      <c r="E23" s="58" t="s">
        <v>75</v>
      </c>
      <c r="F23" s="59">
        <v>725</v>
      </c>
      <c r="G23" s="55">
        <f t="shared" si="0"/>
        <v>0.5</v>
      </c>
      <c r="H23" s="18"/>
      <c r="I23" s="75"/>
      <c r="J23" s="7"/>
      <c r="K23" s="23"/>
      <c r="L23" s="73"/>
      <c r="M23" s="69"/>
      <c r="N23" s="122"/>
      <c r="O23" s="9" t="s">
        <v>117</v>
      </c>
      <c r="P23" s="59">
        <v>725</v>
      </c>
      <c r="Q23" s="56">
        <f t="shared" ref="Q23" si="5">P23/1450</f>
        <v>0.5</v>
      </c>
    </row>
    <row r="24" spans="1:17" x14ac:dyDescent="0.35">
      <c r="A24" s="142" t="s">
        <v>15</v>
      </c>
      <c r="B24" s="16"/>
      <c r="C24" s="58"/>
      <c r="D24" s="89">
        <v>43817</v>
      </c>
      <c r="E24" s="58" t="s">
        <v>75</v>
      </c>
      <c r="F24" s="59">
        <f>G24*1450</f>
        <v>2175</v>
      </c>
      <c r="G24" s="55">
        <v>1.5</v>
      </c>
      <c r="H24" s="18"/>
      <c r="I24" s="75"/>
      <c r="J24" s="7"/>
      <c r="K24" s="23"/>
      <c r="L24" s="73"/>
      <c r="M24" s="69"/>
      <c r="N24" s="122"/>
      <c r="O24" s="9" t="s">
        <v>119</v>
      </c>
      <c r="P24" s="59">
        <f>Q24*1450</f>
        <v>2175</v>
      </c>
      <c r="Q24" s="56">
        <v>1.5</v>
      </c>
    </row>
    <row r="25" spans="1:17" ht="29" x14ac:dyDescent="0.35">
      <c r="A25" s="142" t="s">
        <v>61</v>
      </c>
      <c r="B25" s="16">
        <v>43850</v>
      </c>
      <c r="C25" s="58" t="s">
        <v>75</v>
      </c>
      <c r="D25" s="89">
        <v>43878</v>
      </c>
      <c r="E25" s="58" t="s">
        <v>75</v>
      </c>
      <c r="F25" s="96">
        <f>G25*1450</f>
        <v>4350</v>
      </c>
      <c r="G25" s="97">
        <v>3</v>
      </c>
      <c r="H25" s="103" t="s">
        <v>99</v>
      </c>
      <c r="I25" s="75"/>
      <c r="J25" s="7"/>
      <c r="K25" s="23"/>
      <c r="L25" s="73"/>
      <c r="M25" s="69"/>
      <c r="N25" s="122"/>
      <c r="O25" s="237" t="s">
        <v>130</v>
      </c>
      <c r="P25" s="59">
        <f>Q25*1450</f>
        <v>4350</v>
      </c>
      <c r="Q25" s="56">
        <v>3</v>
      </c>
    </row>
    <row r="26" spans="1:17" x14ac:dyDescent="0.35">
      <c r="A26" s="149" t="s">
        <v>62</v>
      </c>
      <c r="B26" s="16">
        <v>43706</v>
      </c>
      <c r="C26" s="58" t="s">
        <v>92</v>
      </c>
      <c r="D26" s="88"/>
      <c r="E26" s="58"/>
      <c r="F26" s="59">
        <v>0</v>
      </c>
      <c r="G26" s="55">
        <v>0</v>
      </c>
      <c r="H26" s="18"/>
      <c r="I26" s="75"/>
      <c r="J26" s="7"/>
      <c r="K26" s="23"/>
      <c r="L26" s="73"/>
      <c r="M26" s="69"/>
      <c r="N26" s="122"/>
      <c r="O26" s="9"/>
      <c r="P26" s="59"/>
      <c r="Q26" s="56"/>
    </row>
    <row r="27" spans="1:17" x14ac:dyDescent="0.35">
      <c r="A27" s="149" t="s">
        <v>63</v>
      </c>
      <c r="B27" s="16"/>
      <c r="C27" s="58"/>
      <c r="D27" s="88"/>
      <c r="E27" s="58"/>
      <c r="F27" s="59"/>
      <c r="G27" s="55"/>
      <c r="H27" s="18"/>
      <c r="I27" s="75"/>
      <c r="J27" s="7"/>
      <c r="K27" s="23"/>
      <c r="L27" s="73"/>
      <c r="M27" s="69"/>
      <c r="N27" s="122"/>
      <c r="O27" s="9"/>
      <c r="P27" s="59"/>
      <c r="Q27" s="56"/>
    </row>
    <row r="28" spans="1:17" x14ac:dyDescent="0.35">
      <c r="A28" s="149" t="s">
        <v>64</v>
      </c>
      <c r="B28" s="16"/>
      <c r="C28" s="58"/>
      <c r="D28" s="88"/>
      <c r="E28" s="58"/>
      <c r="F28" s="59"/>
      <c r="G28" s="55"/>
      <c r="H28" s="18" t="s">
        <v>90</v>
      </c>
      <c r="I28" s="75"/>
      <c r="J28" s="7"/>
      <c r="K28" s="23"/>
      <c r="L28" s="73"/>
      <c r="M28" s="69"/>
      <c r="N28" s="122"/>
      <c r="O28" s="9"/>
      <c r="P28" s="59"/>
      <c r="Q28" s="56"/>
    </row>
    <row r="29" spans="1:17" x14ac:dyDescent="0.35">
      <c r="A29" s="142" t="s">
        <v>16</v>
      </c>
      <c r="B29" s="16"/>
      <c r="C29" s="58"/>
      <c r="D29" s="89">
        <v>43795</v>
      </c>
      <c r="E29" s="58" t="s">
        <v>75</v>
      </c>
      <c r="F29" s="96">
        <v>2900</v>
      </c>
      <c r="G29" s="97">
        <f t="shared" si="0"/>
        <v>2</v>
      </c>
      <c r="H29" s="18"/>
      <c r="I29" s="75"/>
      <c r="J29" s="7"/>
      <c r="K29" s="23"/>
      <c r="L29" s="73"/>
      <c r="M29" s="69"/>
      <c r="N29" s="122"/>
      <c r="O29" s="9" t="s">
        <v>121</v>
      </c>
      <c r="P29" s="59">
        <v>2900</v>
      </c>
      <c r="Q29" s="56">
        <f t="shared" ref="Q29:Q30" si="6">P29/1450</f>
        <v>2</v>
      </c>
    </row>
    <row r="30" spans="1:17" x14ac:dyDescent="0.35">
      <c r="A30" s="142" t="s">
        <v>17</v>
      </c>
      <c r="B30" s="16"/>
      <c r="C30" s="58"/>
      <c r="D30" s="89">
        <v>43818</v>
      </c>
      <c r="E30" s="58" t="s">
        <v>75</v>
      </c>
      <c r="F30" s="59">
        <v>2900</v>
      </c>
      <c r="G30" s="55">
        <f t="shared" si="0"/>
        <v>2</v>
      </c>
      <c r="H30" s="24"/>
      <c r="I30" s="75"/>
      <c r="J30" s="7"/>
      <c r="K30" s="23"/>
      <c r="L30" s="73"/>
      <c r="M30" s="69"/>
      <c r="N30" s="122"/>
      <c r="O30" s="9" t="s">
        <v>115</v>
      </c>
      <c r="P30" s="59">
        <v>2900</v>
      </c>
      <c r="Q30" s="56">
        <f t="shared" si="6"/>
        <v>2</v>
      </c>
    </row>
    <row r="31" spans="1:17" x14ac:dyDescent="0.35">
      <c r="A31" s="142" t="s">
        <v>18</v>
      </c>
      <c r="B31" s="72">
        <v>43790</v>
      </c>
      <c r="C31" s="58" t="s">
        <v>75</v>
      </c>
      <c r="D31" s="88"/>
      <c r="E31" s="58"/>
      <c r="F31" s="59">
        <v>2900</v>
      </c>
      <c r="G31" s="55">
        <v>2</v>
      </c>
      <c r="H31" s="18"/>
      <c r="I31" s="75"/>
      <c r="J31" s="7"/>
      <c r="K31" s="23"/>
      <c r="L31" s="73"/>
      <c r="M31" s="69"/>
      <c r="N31" s="122"/>
      <c r="O31" s="9" t="s">
        <v>131</v>
      </c>
      <c r="P31" s="59">
        <v>2900</v>
      </c>
      <c r="Q31" s="56">
        <v>2</v>
      </c>
    </row>
    <row r="32" spans="1:17" x14ac:dyDescent="0.35">
      <c r="A32" s="142" t="s">
        <v>19</v>
      </c>
      <c r="B32" s="16"/>
      <c r="C32" s="58"/>
      <c r="D32" s="89" t="s">
        <v>106</v>
      </c>
      <c r="E32" s="58" t="s">
        <v>75</v>
      </c>
      <c r="F32" s="59">
        <f>G32*1450</f>
        <v>5800</v>
      </c>
      <c r="G32" s="55">
        <v>4</v>
      </c>
      <c r="H32" s="100"/>
      <c r="I32" s="75"/>
      <c r="J32" s="7"/>
      <c r="K32" s="23"/>
      <c r="L32" s="73"/>
      <c r="M32" s="69"/>
      <c r="N32" s="122"/>
      <c r="O32" s="9" t="s">
        <v>132</v>
      </c>
      <c r="P32" s="59">
        <f>Q32*1450</f>
        <v>5800</v>
      </c>
      <c r="Q32" s="56">
        <v>4</v>
      </c>
    </row>
    <row r="33" spans="1:17" x14ac:dyDescent="0.35">
      <c r="A33" s="142" t="s">
        <v>20</v>
      </c>
      <c r="B33" s="16"/>
      <c r="C33" s="58"/>
      <c r="D33" s="89">
        <v>43818</v>
      </c>
      <c r="E33" s="58" t="s">
        <v>75</v>
      </c>
      <c r="F33" s="98">
        <f>G33*1450</f>
        <v>870</v>
      </c>
      <c r="G33" s="99">
        <v>0.6</v>
      </c>
      <c r="H33" s="100" t="s">
        <v>96</v>
      </c>
      <c r="I33" s="75"/>
      <c r="J33" s="7"/>
      <c r="K33" s="69"/>
      <c r="L33" s="70"/>
      <c r="M33" s="23"/>
      <c r="N33" s="122"/>
      <c r="O33" s="9" t="s">
        <v>115</v>
      </c>
      <c r="P33" s="59">
        <f>Q33*1450</f>
        <v>870</v>
      </c>
      <c r="Q33" s="56">
        <v>0.6</v>
      </c>
    </row>
    <row r="34" spans="1:17" x14ac:dyDescent="0.35">
      <c r="A34" s="142" t="s">
        <v>65</v>
      </c>
      <c r="B34" s="72">
        <v>43685</v>
      </c>
      <c r="C34" s="58" t="s">
        <v>75</v>
      </c>
      <c r="D34" s="89">
        <v>43818</v>
      </c>
      <c r="E34" s="58" t="s">
        <v>75</v>
      </c>
      <c r="F34" s="96">
        <v>1450</v>
      </c>
      <c r="G34" s="97">
        <f>F34/1450</f>
        <v>1</v>
      </c>
      <c r="H34" s="24" t="s">
        <v>95</v>
      </c>
      <c r="I34" s="75"/>
      <c r="J34" s="7"/>
      <c r="K34" s="69"/>
      <c r="L34" s="70"/>
      <c r="M34" s="23"/>
      <c r="N34" s="122"/>
      <c r="O34" s="9" t="s">
        <v>115</v>
      </c>
      <c r="P34" s="59">
        <v>1450</v>
      </c>
      <c r="Q34" s="56">
        <f>P34/1450</f>
        <v>1</v>
      </c>
    </row>
    <row r="35" spans="1:17" ht="29" x14ac:dyDescent="0.35">
      <c r="A35" s="142" t="s">
        <v>21</v>
      </c>
      <c r="B35" s="72">
        <v>43815</v>
      </c>
      <c r="C35" s="58"/>
      <c r="D35" s="89">
        <v>43857</v>
      </c>
      <c r="E35" s="58" t="s">
        <v>75</v>
      </c>
      <c r="F35" s="59">
        <v>2900</v>
      </c>
      <c r="G35" s="55">
        <f t="shared" ref="G35:G39" si="7">F35/1450</f>
        <v>2</v>
      </c>
      <c r="H35" s="103"/>
      <c r="I35" s="75"/>
      <c r="J35" s="7"/>
      <c r="K35" s="69"/>
      <c r="L35" s="70"/>
      <c r="M35" s="69"/>
      <c r="N35" s="122"/>
      <c r="O35" s="238" t="s">
        <v>133</v>
      </c>
      <c r="P35" s="59">
        <v>2900</v>
      </c>
      <c r="Q35" s="56">
        <f t="shared" ref="Q35" si="8">P35/1450</f>
        <v>2</v>
      </c>
    </row>
    <row r="36" spans="1:17" x14ac:dyDescent="0.35">
      <c r="A36" s="142" t="s">
        <v>54</v>
      </c>
      <c r="B36" s="72"/>
      <c r="C36" s="58"/>
      <c r="D36" s="89">
        <v>43818</v>
      </c>
      <c r="E36" s="58" t="s">
        <v>75</v>
      </c>
      <c r="F36" s="96">
        <v>1450</v>
      </c>
      <c r="G36" s="97">
        <v>1</v>
      </c>
      <c r="H36" s="24"/>
      <c r="I36" s="75"/>
      <c r="J36" s="7"/>
      <c r="K36" s="69"/>
      <c r="L36" s="70"/>
      <c r="M36" s="69"/>
      <c r="N36" s="122"/>
      <c r="O36" s="9" t="s">
        <v>115</v>
      </c>
      <c r="P36" s="59">
        <v>1450</v>
      </c>
      <c r="Q36" s="56">
        <v>1</v>
      </c>
    </row>
    <row r="37" spans="1:17" x14ac:dyDescent="0.35">
      <c r="A37" s="142" t="s">
        <v>22</v>
      </c>
      <c r="B37" s="16"/>
      <c r="C37" s="58"/>
      <c r="D37" s="89">
        <v>43822</v>
      </c>
      <c r="E37" s="58" t="s">
        <v>75</v>
      </c>
      <c r="F37" s="60">
        <v>2900</v>
      </c>
      <c r="G37" s="55">
        <f t="shared" si="7"/>
        <v>2</v>
      </c>
      <c r="H37" s="24" t="s">
        <v>105</v>
      </c>
      <c r="I37" s="75"/>
      <c r="J37" s="7"/>
      <c r="K37" s="69"/>
      <c r="L37" s="70"/>
      <c r="M37" s="69"/>
      <c r="N37" s="122"/>
      <c r="O37" s="9" t="s">
        <v>134</v>
      </c>
      <c r="P37" s="59">
        <v>2900</v>
      </c>
      <c r="Q37" s="56">
        <f t="shared" ref="Q37" si="9">P37/1450</f>
        <v>2</v>
      </c>
    </row>
    <row r="38" spans="1:17" x14ac:dyDescent="0.35">
      <c r="A38" s="142" t="s">
        <v>23</v>
      </c>
      <c r="B38" s="72"/>
      <c r="C38" s="58"/>
      <c r="D38" s="89">
        <v>43815</v>
      </c>
      <c r="E38" s="58" t="s">
        <v>75</v>
      </c>
      <c r="F38" s="96">
        <f>1450*G38</f>
        <v>5800</v>
      </c>
      <c r="G38" s="97">
        <v>4</v>
      </c>
      <c r="H38" s="206"/>
      <c r="I38" s="75"/>
      <c r="J38" s="7"/>
      <c r="K38" s="23"/>
      <c r="L38" s="73"/>
      <c r="M38" s="69"/>
      <c r="N38" s="122"/>
      <c r="O38" s="9" t="s">
        <v>116</v>
      </c>
      <c r="P38" s="59">
        <f>1450*Q38</f>
        <v>5800</v>
      </c>
      <c r="Q38" s="56">
        <v>4</v>
      </c>
    </row>
    <row r="39" spans="1:17" ht="15" thickBot="1" x14ac:dyDescent="0.4">
      <c r="A39" s="222" t="s">
        <v>24</v>
      </c>
      <c r="B39" s="223"/>
      <c r="C39" s="224"/>
      <c r="D39" s="225">
        <v>43811</v>
      </c>
      <c r="E39" s="224" t="s">
        <v>75</v>
      </c>
      <c r="F39" s="226">
        <v>2900</v>
      </c>
      <c r="G39" s="227">
        <f t="shared" si="7"/>
        <v>2</v>
      </c>
      <c r="H39" s="228" t="s">
        <v>97</v>
      </c>
      <c r="I39" s="229"/>
      <c r="J39" s="230"/>
      <c r="K39" s="153"/>
      <c r="L39" s="167"/>
      <c r="M39" s="153"/>
      <c r="N39" s="155"/>
      <c r="O39" s="239" t="s">
        <v>110</v>
      </c>
      <c r="P39" s="231">
        <v>2900</v>
      </c>
      <c r="Q39" s="232">
        <f t="shared" ref="Q39" si="10">P39/1450</f>
        <v>2</v>
      </c>
    </row>
    <row r="40" spans="1:17" ht="15" thickBot="1" x14ac:dyDescent="0.4">
      <c r="A40" s="207" t="s">
        <v>47</v>
      </c>
      <c r="B40" s="208" t="s">
        <v>100</v>
      </c>
      <c r="C40" s="209"/>
      <c r="D40" s="210"/>
      <c r="E40" s="209"/>
      <c r="F40" s="211">
        <f>SUM(F6:F39)</f>
        <v>90770</v>
      </c>
      <c r="G40" s="212">
        <f>SUM(G6:G39)</f>
        <v>62.6</v>
      </c>
      <c r="H40" s="213"/>
      <c r="I40" s="214" t="s">
        <v>82</v>
      </c>
      <c r="J40" s="215"/>
      <c r="K40" s="216">
        <f>SUM(K6:K39)</f>
        <v>0</v>
      </c>
      <c r="L40" s="217">
        <f>SUM(L5:L39)</f>
        <v>0</v>
      </c>
      <c r="M40" s="218"/>
      <c r="N40" s="219"/>
      <c r="O40" s="240">
        <v>27</v>
      </c>
      <c r="P40" s="220">
        <f>SUM(P6:P39)</f>
        <v>90770</v>
      </c>
      <c r="Q40" s="221">
        <f>SUM(Q6:Q39)</f>
        <v>62.6</v>
      </c>
    </row>
    <row r="41" spans="1:17" x14ac:dyDescent="0.35">
      <c r="A41" s="181"/>
      <c r="B41" s="182"/>
      <c r="C41" s="183"/>
      <c r="D41" s="184"/>
      <c r="E41" s="183"/>
      <c r="F41" s="185"/>
      <c r="G41" s="186"/>
      <c r="H41" s="187"/>
      <c r="I41" s="188"/>
      <c r="J41" s="189"/>
      <c r="K41" s="190"/>
      <c r="L41" s="191"/>
      <c r="M41" s="190"/>
      <c r="N41" s="192"/>
    </row>
    <row r="42" spans="1:17" x14ac:dyDescent="0.35">
      <c r="A42" s="32"/>
      <c r="B42" s="77"/>
      <c r="C42" s="58"/>
      <c r="D42" s="88"/>
      <c r="E42" s="58"/>
      <c r="F42" s="61"/>
      <c r="G42" s="21"/>
      <c r="H42" s="87"/>
      <c r="I42" s="108" t="s">
        <v>81</v>
      </c>
      <c r="J42" s="43"/>
      <c r="K42" s="44">
        <f>L42*1450</f>
        <v>90770</v>
      </c>
      <c r="L42" s="45">
        <f>G40+L40</f>
        <v>62.6</v>
      </c>
      <c r="M42" s="78"/>
      <c r="N42" s="79"/>
    </row>
    <row r="43" spans="1:17" x14ac:dyDescent="0.35">
      <c r="A43" s="32"/>
      <c r="B43" s="75"/>
      <c r="C43" s="58"/>
      <c r="D43" s="88"/>
      <c r="E43" s="58"/>
      <c r="F43" s="60"/>
      <c r="G43" s="80"/>
      <c r="H43" s="18"/>
      <c r="I43" s="75"/>
      <c r="J43" s="81"/>
      <c r="K43" s="69"/>
      <c r="L43" s="70"/>
      <c r="M43" s="69"/>
      <c r="N43" s="71"/>
    </row>
    <row r="44" spans="1:17" ht="27.75" customHeight="1" x14ac:dyDescent="0.35">
      <c r="A44" s="54" t="s">
        <v>0</v>
      </c>
      <c r="B44" s="75"/>
      <c r="C44" s="58"/>
      <c r="D44" s="88"/>
      <c r="E44" s="58"/>
      <c r="F44" s="60"/>
      <c r="G44" s="80"/>
      <c r="H44" s="18"/>
      <c r="I44" s="75"/>
      <c r="J44" s="7"/>
      <c r="K44" s="69"/>
      <c r="L44" s="70"/>
      <c r="M44" s="69"/>
      <c r="N44" s="71"/>
    </row>
    <row r="45" spans="1:17" ht="29.25" customHeight="1" thickBot="1" x14ac:dyDescent="0.5">
      <c r="B45" s="253" t="s">
        <v>78</v>
      </c>
      <c r="C45" s="254"/>
      <c r="D45" s="255" t="s">
        <v>79</v>
      </c>
      <c r="E45" s="254"/>
      <c r="F45" s="119"/>
      <c r="G45" s="119"/>
      <c r="H45" s="119"/>
      <c r="I45" s="118"/>
      <c r="J45" s="119"/>
      <c r="K45" s="119"/>
      <c r="L45" s="119"/>
      <c r="M45" s="119"/>
      <c r="N45" s="120"/>
    </row>
    <row r="46" spans="1:17" x14ac:dyDescent="0.35">
      <c r="A46" s="129" t="s">
        <v>0</v>
      </c>
      <c r="B46" s="130" t="s">
        <v>44</v>
      </c>
      <c r="C46" s="131" t="s">
        <v>45</v>
      </c>
      <c r="D46" s="131" t="s">
        <v>44</v>
      </c>
      <c r="E46" s="132" t="s">
        <v>45</v>
      </c>
      <c r="F46" s="133" t="s">
        <v>48</v>
      </c>
      <c r="G46" s="134" t="s">
        <v>46</v>
      </c>
      <c r="H46" s="135" t="s">
        <v>76</v>
      </c>
      <c r="I46" s="130" t="s">
        <v>50</v>
      </c>
      <c r="J46" s="136" t="s">
        <v>45</v>
      </c>
      <c r="K46" s="137" t="s">
        <v>51</v>
      </c>
      <c r="L46" s="138" t="s">
        <v>46</v>
      </c>
      <c r="M46" s="137" t="s">
        <v>52</v>
      </c>
      <c r="N46" s="139" t="s">
        <v>53</v>
      </c>
      <c r="O46" s="156" t="s">
        <v>44</v>
      </c>
      <c r="P46" s="140" t="s">
        <v>48</v>
      </c>
      <c r="Q46" s="141" t="s">
        <v>46</v>
      </c>
    </row>
    <row r="47" spans="1:17" x14ac:dyDescent="0.35">
      <c r="A47" s="142" t="s">
        <v>25</v>
      </c>
      <c r="B47" s="16"/>
      <c r="C47" s="58"/>
      <c r="D47" s="89">
        <v>43811</v>
      </c>
      <c r="E47" s="58" t="s">
        <v>75</v>
      </c>
      <c r="F47" s="96">
        <f>G47*1450</f>
        <v>5800</v>
      </c>
      <c r="G47" s="97">
        <v>4</v>
      </c>
      <c r="H47" s="104" t="s">
        <v>109</v>
      </c>
      <c r="I47" s="114">
        <v>43902</v>
      </c>
      <c r="J47" s="7"/>
      <c r="K47" s="113">
        <v>-2900</v>
      </c>
      <c r="L47" s="112">
        <v>-2</v>
      </c>
      <c r="M47" s="111">
        <v>2900</v>
      </c>
      <c r="N47" s="121">
        <v>2</v>
      </c>
      <c r="O47" s="157" t="s">
        <v>111</v>
      </c>
      <c r="P47" s="23">
        <v>2900</v>
      </c>
      <c r="Q47" s="76">
        <v>2</v>
      </c>
    </row>
    <row r="48" spans="1:17" x14ac:dyDescent="0.35">
      <c r="A48" s="143" t="s">
        <v>66</v>
      </c>
      <c r="B48" s="16">
        <v>43773</v>
      </c>
      <c r="C48" s="58" t="s">
        <v>75</v>
      </c>
      <c r="D48" s="88"/>
      <c r="E48" s="58"/>
      <c r="F48" s="60">
        <v>0</v>
      </c>
      <c r="G48" s="80">
        <v>0</v>
      </c>
      <c r="H48" s="22"/>
      <c r="I48" s="75"/>
      <c r="J48" s="7"/>
      <c r="K48" s="69"/>
      <c r="L48" s="70"/>
      <c r="M48" s="69"/>
      <c r="N48" s="122"/>
      <c r="O48" s="158" t="s">
        <v>112</v>
      </c>
      <c r="P48" s="124">
        <v>0</v>
      </c>
      <c r="Q48" s="56">
        <v>0</v>
      </c>
    </row>
    <row r="49" spans="1:17" x14ac:dyDescent="0.35">
      <c r="A49" s="144" t="s">
        <v>26</v>
      </c>
      <c r="B49" s="16"/>
      <c r="C49" s="58"/>
      <c r="D49" s="89">
        <v>43794</v>
      </c>
      <c r="E49" s="58" t="s">
        <v>75</v>
      </c>
      <c r="F49" s="98">
        <v>1450</v>
      </c>
      <c r="G49" s="99">
        <f>F49/1450</f>
        <v>1</v>
      </c>
      <c r="H49" s="22"/>
      <c r="I49" s="75"/>
      <c r="J49" s="7"/>
      <c r="K49" s="69"/>
      <c r="L49" s="70"/>
      <c r="M49" s="69"/>
      <c r="N49" s="122"/>
      <c r="O49" s="158" t="s">
        <v>113</v>
      </c>
      <c r="P49" s="124">
        <v>1450</v>
      </c>
      <c r="Q49" s="56">
        <f>P49/1450</f>
        <v>1</v>
      </c>
    </row>
    <row r="50" spans="1:17" s="15" customFormat="1" x14ac:dyDescent="0.35">
      <c r="A50" s="145" t="s">
        <v>27</v>
      </c>
      <c r="B50" s="16">
        <v>43822</v>
      </c>
      <c r="C50" s="58" t="s">
        <v>75</v>
      </c>
      <c r="D50" s="88"/>
      <c r="E50" s="58"/>
      <c r="F50" s="60">
        <v>725</v>
      </c>
      <c r="G50" s="80">
        <f>F50/1450</f>
        <v>0.5</v>
      </c>
      <c r="H50" s="22"/>
      <c r="I50" s="75"/>
      <c r="J50" s="7"/>
      <c r="K50" s="69"/>
      <c r="L50" s="70"/>
      <c r="M50" s="69"/>
      <c r="N50" s="122"/>
      <c r="O50" s="158" t="s">
        <v>114</v>
      </c>
      <c r="P50" s="124">
        <v>725</v>
      </c>
      <c r="Q50" s="56">
        <f>P50/1450</f>
        <v>0.5</v>
      </c>
    </row>
    <row r="51" spans="1:17" s="15" customFormat="1" x14ac:dyDescent="0.35">
      <c r="A51" s="146" t="s">
        <v>67</v>
      </c>
      <c r="B51" s="16"/>
      <c r="C51" s="58"/>
      <c r="D51" s="88"/>
      <c r="E51" s="58"/>
      <c r="F51" s="60">
        <v>0</v>
      </c>
      <c r="G51" s="80">
        <v>0</v>
      </c>
      <c r="H51" s="22" t="s">
        <v>93</v>
      </c>
      <c r="I51" s="75"/>
      <c r="J51" s="7"/>
      <c r="K51" s="69"/>
      <c r="L51" s="70"/>
      <c r="M51" s="69"/>
      <c r="N51" s="122"/>
      <c r="O51" s="158"/>
      <c r="P51" s="124">
        <v>0</v>
      </c>
      <c r="Q51" s="56">
        <v>0</v>
      </c>
    </row>
    <row r="52" spans="1:17" x14ac:dyDescent="0.35">
      <c r="A52" s="144" t="s">
        <v>28</v>
      </c>
      <c r="B52" s="16"/>
      <c r="C52" s="58"/>
      <c r="D52" s="89">
        <v>43794</v>
      </c>
      <c r="E52" s="58" t="s">
        <v>75</v>
      </c>
      <c r="F52" s="59">
        <f>G52*1450</f>
        <v>2392.5</v>
      </c>
      <c r="G52" s="55">
        <v>1.65</v>
      </c>
      <c r="H52" s="22"/>
      <c r="I52" s="75"/>
      <c r="J52" s="7"/>
      <c r="K52" s="69"/>
      <c r="L52" s="70"/>
      <c r="M52" s="69"/>
      <c r="N52" s="122"/>
      <c r="O52" s="158" t="s">
        <v>113</v>
      </c>
      <c r="P52" s="124">
        <f>Q52*1450</f>
        <v>2392.5</v>
      </c>
      <c r="Q52" s="56">
        <v>1.65</v>
      </c>
    </row>
    <row r="53" spans="1:17" x14ac:dyDescent="0.35">
      <c r="A53" s="144" t="s">
        <v>29</v>
      </c>
      <c r="B53" s="16"/>
      <c r="C53" s="58"/>
      <c r="D53" s="89">
        <v>44184</v>
      </c>
      <c r="E53" s="58" t="s">
        <v>75</v>
      </c>
      <c r="F53" s="59">
        <v>2900</v>
      </c>
      <c r="G53" s="55">
        <v>2</v>
      </c>
      <c r="H53" s="82"/>
      <c r="I53" s="75"/>
      <c r="J53" s="7"/>
      <c r="K53" s="69"/>
      <c r="L53" s="70"/>
      <c r="M53" s="69"/>
      <c r="N53" s="122"/>
      <c r="O53" s="158" t="s">
        <v>115</v>
      </c>
      <c r="P53" s="124">
        <v>2900</v>
      </c>
      <c r="Q53" s="56">
        <v>2</v>
      </c>
    </row>
    <row r="54" spans="1:17" x14ac:dyDescent="0.35">
      <c r="A54" s="144" t="s">
        <v>30</v>
      </c>
      <c r="B54" s="16"/>
      <c r="C54" s="58"/>
      <c r="D54" s="89">
        <v>43815</v>
      </c>
      <c r="E54" s="58" t="s">
        <v>75</v>
      </c>
      <c r="F54" s="96">
        <v>7250</v>
      </c>
      <c r="G54" s="97">
        <f>F54/1450</f>
        <v>5</v>
      </c>
      <c r="H54" s="104"/>
      <c r="I54" s="75" t="s">
        <v>107</v>
      </c>
      <c r="J54" s="7" t="s">
        <v>75</v>
      </c>
      <c r="K54" s="69">
        <v>1450</v>
      </c>
      <c r="L54" s="70">
        <v>1</v>
      </c>
      <c r="M54" s="109">
        <f>F54+K54</f>
        <v>8700</v>
      </c>
      <c r="N54" s="123">
        <f>G54+L54</f>
        <v>6</v>
      </c>
      <c r="O54" s="158" t="s">
        <v>126</v>
      </c>
      <c r="P54" s="124">
        <v>8700</v>
      </c>
      <c r="Q54" s="56">
        <f>P54/1450</f>
        <v>6</v>
      </c>
    </row>
    <row r="55" spans="1:17" x14ac:dyDescent="0.35">
      <c r="A55" s="147" t="s">
        <v>68</v>
      </c>
      <c r="B55" s="16"/>
      <c r="C55" s="58"/>
      <c r="D55" s="88"/>
      <c r="E55" s="58"/>
      <c r="F55" s="59"/>
      <c r="G55" s="55"/>
      <c r="H55" s="22"/>
      <c r="I55" s="75"/>
      <c r="J55" s="7"/>
      <c r="K55" s="69"/>
      <c r="L55" s="70"/>
      <c r="M55" s="69"/>
      <c r="N55" s="122"/>
      <c r="O55" s="158"/>
      <c r="P55" s="124"/>
      <c r="Q55" s="56"/>
    </row>
    <row r="56" spans="1:17" x14ac:dyDescent="0.35">
      <c r="A56" s="147" t="s">
        <v>104</v>
      </c>
      <c r="B56" s="16"/>
      <c r="C56" s="58"/>
      <c r="D56" s="88"/>
      <c r="E56" s="58"/>
      <c r="F56" s="59"/>
      <c r="G56" s="55"/>
      <c r="H56" s="22"/>
      <c r="I56" s="75"/>
      <c r="J56" s="7"/>
      <c r="K56" s="69"/>
      <c r="L56" s="70"/>
      <c r="M56" s="69"/>
      <c r="N56" s="122"/>
      <c r="O56" s="158"/>
      <c r="P56" s="124"/>
      <c r="Q56" s="56"/>
    </row>
    <row r="57" spans="1:17" s="15" customFormat="1" x14ac:dyDescent="0.35">
      <c r="A57" s="145" t="s">
        <v>31</v>
      </c>
      <c r="B57" s="16"/>
      <c r="C57" s="58"/>
      <c r="D57" s="89">
        <v>43815</v>
      </c>
      <c r="E57" s="58" t="s">
        <v>75</v>
      </c>
      <c r="F57" s="59">
        <f>G57*1450</f>
        <v>2900</v>
      </c>
      <c r="G57" s="55">
        <v>2</v>
      </c>
      <c r="H57" s="82"/>
      <c r="I57" s="75"/>
      <c r="J57" s="7"/>
      <c r="K57" s="69"/>
      <c r="L57" s="70"/>
      <c r="M57" s="69"/>
      <c r="N57" s="122"/>
      <c r="O57" s="158" t="s">
        <v>116</v>
      </c>
      <c r="P57" s="124">
        <f>Q57*1450</f>
        <v>2900</v>
      </c>
      <c r="Q57" s="56">
        <v>2</v>
      </c>
    </row>
    <row r="58" spans="1:17" x14ac:dyDescent="0.35">
      <c r="A58" s="142" t="s">
        <v>32</v>
      </c>
      <c r="B58" s="75"/>
      <c r="C58" s="58"/>
      <c r="D58" s="89">
        <v>43816</v>
      </c>
      <c r="E58" s="58" t="s">
        <v>75</v>
      </c>
      <c r="F58" s="59">
        <v>2900</v>
      </c>
      <c r="G58" s="55">
        <v>2</v>
      </c>
      <c r="H58" s="82"/>
      <c r="I58" s="75"/>
      <c r="J58" s="7"/>
      <c r="K58" s="69"/>
      <c r="L58" s="70"/>
      <c r="M58" s="69"/>
      <c r="N58" s="122"/>
      <c r="O58" s="158" t="s">
        <v>117</v>
      </c>
      <c r="P58" s="124">
        <v>2900</v>
      </c>
      <c r="Q58" s="56">
        <v>2</v>
      </c>
    </row>
    <row r="59" spans="1:17" x14ac:dyDescent="0.35">
      <c r="A59" s="144" t="s">
        <v>69</v>
      </c>
      <c r="B59" s="16">
        <v>43781</v>
      </c>
      <c r="C59" s="83" t="s">
        <v>75</v>
      </c>
      <c r="D59" s="90"/>
      <c r="E59" s="84"/>
      <c r="F59" s="59">
        <v>1200</v>
      </c>
      <c r="G59" s="55">
        <f>F59/1450</f>
        <v>0.82758620689655171</v>
      </c>
      <c r="H59" s="85"/>
      <c r="I59" s="75"/>
      <c r="J59" s="7"/>
      <c r="K59" s="69"/>
      <c r="L59" s="70"/>
      <c r="M59" s="69"/>
      <c r="N59" s="122"/>
      <c r="O59" s="158" t="s">
        <v>118</v>
      </c>
      <c r="P59" s="124">
        <v>1200</v>
      </c>
      <c r="Q59" s="56">
        <f>P59/1450</f>
        <v>0.82758620689655171</v>
      </c>
    </row>
    <row r="60" spans="1:17" s="15" customFormat="1" x14ac:dyDescent="0.35">
      <c r="A60" s="142" t="s">
        <v>33</v>
      </c>
      <c r="B60" s="16"/>
      <c r="C60" s="58"/>
      <c r="D60" s="89">
        <v>43816</v>
      </c>
      <c r="E60" s="58" t="s">
        <v>75</v>
      </c>
      <c r="F60" s="59">
        <f>G60*1450</f>
        <v>3625</v>
      </c>
      <c r="G60" s="55">
        <v>2.5</v>
      </c>
      <c r="H60" s="22"/>
      <c r="I60" s="75"/>
      <c r="J60" s="7"/>
      <c r="K60" s="69"/>
      <c r="L60" s="70"/>
      <c r="M60" s="69"/>
      <c r="N60" s="122"/>
      <c r="O60" s="158" t="s">
        <v>117</v>
      </c>
      <c r="P60" s="124">
        <f>Q60*1450</f>
        <v>3625</v>
      </c>
      <c r="Q60" s="56">
        <v>2.5</v>
      </c>
    </row>
    <row r="61" spans="1:17" x14ac:dyDescent="0.35">
      <c r="A61" s="145" t="s">
        <v>34</v>
      </c>
      <c r="B61" s="75"/>
      <c r="C61" s="58"/>
      <c r="D61" s="89">
        <v>43817</v>
      </c>
      <c r="E61" s="58" t="s">
        <v>75</v>
      </c>
      <c r="F61" s="59">
        <v>1450</v>
      </c>
      <c r="G61" s="55">
        <v>1</v>
      </c>
      <c r="H61" s="22"/>
      <c r="I61" s="75"/>
      <c r="J61" s="7"/>
      <c r="K61" s="69"/>
      <c r="L61" s="70"/>
      <c r="M61" s="69"/>
      <c r="N61" s="122"/>
      <c r="O61" s="158" t="s">
        <v>119</v>
      </c>
      <c r="P61" s="124">
        <v>1450</v>
      </c>
      <c r="Q61" s="56">
        <v>1</v>
      </c>
    </row>
    <row r="62" spans="1:17" x14ac:dyDescent="0.35">
      <c r="A62" s="144" t="s">
        <v>35</v>
      </c>
      <c r="B62" s="16"/>
      <c r="C62" s="58"/>
      <c r="D62" s="89">
        <v>43794</v>
      </c>
      <c r="E62" s="58" t="s">
        <v>75</v>
      </c>
      <c r="F62" s="59">
        <v>2900</v>
      </c>
      <c r="G62" s="55">
        <v>2</v>
      </c>
      <c r="H62" s="22"/>
      <c r="I62" s="75"/>
      <c r="J62" s="86"/>
      <c r="K62" s="69"/>
      <c r="L62" s="70"/>
      <c r="M62" s="69"/>
      <c r="N62" s="122"/>
      <c r="O62" s="158" t="s">
        <v>113</v>
      </c>
      <c r="P62" s="124">
        <v>2900</v>
      </c>
      <c r="Q62" s="56">
        <v>2</v>
      </c>
    </row>
    <row r="63" spans="1:17" x14ac:dyDescent="0.35">
      <c r="A63" s="147" t="s">
        <v>70</v>
      </c>
      <c r="B63" s="16"/>
      <c r="C63" s="58"/>
      <c r="D63" s="88"/>
      <c r="E63" s="58"/>
      <c r="F63" s="59"/>
      <c r="G63" s="55"/>
      <c r="H63" s="22"/>
      <c r="I63" s="75"/>
      <c r="J63" s="86"/>
      <c r="K63" s="69"/>
      <c r="L63" s="70"/>
      <c r="M63" s="69"/>
      <c r="N63" s="122"/>
      <c r="O63" s="158"/>
      <c r="P63" s="124"/>
      <c r="Q63" s="56"/>
    </row>
    <row r="64" spans="1:17" x14ac:dyDescent="0.35">
      <c r="A64" s="145" t="s">
        <v>36</v>
      </c>
      <c r="B64" s="16"/>
      <c r="C64" s="58"/>
      <c r="D64" s="89">
        <v>43801</v>
      </c>
      <c r="E64" s="58" t="s">
        <v>75</v>
      </c>
      <c r="F64" s="59">
        <f>G64*1450</f>
        <v>2175</v>
      </c>
      <c r="G64" s="55">
        <v>1.5</v>
      </c>
      <c r="H64" s="22"/>
      <c r="I64" s="75"/>
      <c r="J64" s="7"/>
      <c r="K64" s="69"/>
      <c r="L64" s="70"/>
      <c r="M64" s="69"/>
      <c r="N64" s="122"/>
      <c r="O64" s="158" t="s">
        <v>120</v>
      </c>
      <c r="P64" s="124">
        <f>Q64*1450</f>
        <v>2175</v>
      </c>
      <c r="Q64" s="56">
        <v>1.5</v>
      </c>
    </row>
    <row r="65" spans="1:17" x14ac:dyDescent="0.35">
      <c r="A65" s="148" t="s">
        <v>71</v>
      </c>
      <c r="B65" s="16"/>
      <c r="C65" s="58"/>
      <c r="D65" s="88"/>
      <c r="E65" s="58"/>
      <c r="F65" s="59"/>
      <c r="G65" s="55"/>
      <c r="H65" s="22"/>
      <c r="I65" s="75"/>
      <c r="J65" s="7"/>
      <c r="K65" s="69"/>
      <c r="L65" s="70"/>
      <c r="M65" s="69"/>
      <c r="N65" s="122"/>
      <c r="O65" s="158"/>
      <c r="P65" s="124"/>
      <c r="Q65" s="56"/>
    </row>
    <row r="66" spans="1:17" x14ac:dyDescent="0.35">
      <c r="A66" s="148" t="s">
        <v>72</v>
      </c>
      <c r="B66" s="16"/>
      <c r="C66" s="58"/>
      <c r="D66" s="88"/>
      <c r="E66" s="58"/>
      <c r="F66" s="59"/>
      <c r="G66" s="55"/>
      <c r="H66" s="22"/>
      <c r="I66" s="75"/>
      <c r="J66" s="7"/>
      <c r="K66" s="69"/>
      <c r="L66" s="70"/>
      <c r="M66" s="69"/>
      <c r="N66" s="122"/>
      <c r="O66" s="158"/>
      <c r="P66" s="124"/>
      <c r="Q66" s="56"/>
    </row>
    <row r="67" spans="1:17" x14ac:dyDescent="0.35">
      <c r="A67" s="148" t="s">
        <v>73</v>
      </c>
      <c r="B67" s="16"/>
      <c r="C67" s="58"/>
      <c r="D67" s="88"/>
      <c r="E67" s="58"/>
      <c r="F67" s="59"/>
      <c r="G67" s="55"/>
      <c r="H67" s="22"/>
      <c r="I67" s="75"/>
      <c r="J67" s="7"/>
      <c r="K67" s="69"/>
      <c r="L67" s="70"/>
      <c r="M67" s="69"/>
      <c r="N67" s="122"/>
      <c r="O67" s="158"/>
      <c r="P67" s="124"/>
      <c r="Q67" s="56"/>
    </row>
    <row r="68" spans="1:17" x14ac:dyDescent="0.35">
      <c r="A68" s="145" t="s">
        <v>37</v>
      </c>
      <c r="B68" s="16"/>
      <c r="C68" s="58"/>
      <c r="D68" s="89">
        <v>43795</v>
      </c>
      <c r="E68" s="58" t="s">
        <v>75</v>
      </c>
      <c r="F68" s="59">
        <f>3*1450</f>
        <v>4350</v>
      </c>
      <c r="G68" s="55">
        <v>3</v>
      </c>
      <c r="H68" s="22"/>
      <c r="I68" s="16"/>
      <c r="J68" s="7"/>
      <c r="K68" s="69"/>
      <c r="L68" s="70"/>
      <c r="M68" s="69"/>
      <c r="N68" s="122"/>
      <c r="O68" s="158" t="s">
        <v>121</v>
      </c>
      <c r="P68" s="124">
        <f>3*1450</f>
        <v>4350</v>
      </c>
      <c r="Q68" s="56">
        <v>3</v>
      </c>
    </row>
    <row r="69" spans="1:17" x14ac:dyDescent="0.35">
      <c r="A69" s="142" t="s">
        <v>38</v>
      </c>
      <c r="B69" s="75"/>
      <c r="C69" s="58"/>
      <c r="D69" s="89">
        <v>43816</v>
      </c>
      <c r="E69" s="58" t="s">
        <v>75</v>
      </c>
      <c r="F69" s="59">
        <v>1450</v>
      </c>
      <c r="G69" s="55">
        <v>1</v>
      </c>
      <c r="H69" s="22"/>
      <c r="I69" s="75"/>
      <c r="J69" s="7"/>
      <c r="K69" s="69"/>
      <c r="L69" s="70"/>
      <c r="M69" s="69"/>
      <c r="N69" s="122"/>
      <c r="O69" s="158" t="s">
        <v>117</v>
      </c>
      <c r="P69" s="124">
        <v>1450</v>
      </c>
      <c r="Q69" s="56">
        <v>1</v>
      </c>
    </row>
    <row r="70" spans="1:17" x14ac:dyDescent="0.35">
      <c r="A70" s="145" t="s">
        <v>39</v>
      </c>
      <c r="B70" s="16"/>
      <c r="C70" s="58"/>
      <c r="D70" s="89">
        <v>43816</v>
      </c>
      <c r="E70" s="58" t="s">
        <v>75</v>
      </c>
      <c r="F70" s="98">
        <v>2044.5</v>
      </c>
      <c r="G70" s="99">
        <v>1.41</v>
      </c>
      <c r="H70" s="22"/>
      <c r="I70" s="75"/>
      <c r="J70" s="7"/>
      <c r="K70" s="69"/>
      <c r="L70" s="70"/>
      <c r="M70" s="69"/>
      <c r="N70" s="122"/>
      <c r="O70" s="158" t="s">
        <v>117</v>
      </c>
      <c r="P70" s="124">
        <v>2044.5</v>
      </c>
      <c r="Q70" s="56">
        <v>1.41</v>
      </c>
    </row>
    <row r="71" spans="1:17" x14ac:dyDescent="0.35">
      <c r="A71" s="142" t="s">
        <v>40</v>
      </c>
      <c r="B71" s="16"/>
      <c r="C71" s="58"/>
      <c r="D71" s="89">
        <v>43797</v>
      </c>
      <c r="E71" s="58" t="s">
        <v>75</v>
      </c>
      <c r="F71" s="60">
        <v>2450</v>
      </c>
      <c r="G71" s="80">
        <f>F71/1450</f>
        <v>1.6896551724137931</v>
      </c>
      <c r="H71" s="22"/>
      <c r="I71" s="75"/>
      <c r="J71" s="7"/>
      <c r="K71" s="69"/>
      <c r="L71" s="70"/>
      <c r="M71" s="69"/>
      <c r="N71" s="122"/>
      <c r="O71" s="158" t="s">
        <v>122</v>
      </c>
      <c r="P71" s="124">
        <v>2450</v>
      </c>
      <c r="Q71" s="56">
        <f>P71/1450</f>
        <v>1.6896551724137931</v>
      </c>
    </row>
    <row r="72" spans="1:17" ht="29" x14ac:dyDescent="0.35">
      <c r="A72" s="142" t="s">
        <v>41</v>
      </c>
      <c r="B72" s="16">
        <v>43864</v>
      </c>
      <c r="C72" s="58" t="s">
        <v>75</v>
      </c>
      <c r="D72" s="102">
        <v>43879</v>
      </c>
      <c r="E72" s="58"/>
      <c r="F72" s="60">
        <v>2900</v>
      </c>
      <c r="G72" s="80">
        <v>2</v>
      </c>
      <c r="H72" s="104"/>
      <c r="I72" s="75"/>
      <c r="J72" s="7"/>
      <c r="K72" s="69"/>
      <c r="L72" s="70"/>
      <c r="M72" s="69"/>
      <c r="N72" s="122"/>
      <c r="O72" s="159" t="s">
        <v>124</v>
      </c>
      <c r="P72" s="124">
        <v>2900</v>
      </c>
      <c r="Q72" s="56">
        <v>2</v>
      </c>
    </row>
    <row r="73" spans="1:17" x14ac:dyDescent="0.35">
      <c r="A73" s="142" t="s">
        <v>42</v>
      </c>
      <c r="B73" s="16"/>
      <c r="C73" s="58"/>
      <c r="D73" s="89">
        <v>43790</v>
      </c>
      <c r="E73" s="58" t="s">
        <v>75</v>
      </c>
      <c r="F73" s="96">
        <f>G73*1450</f>
        <v>2682.5</v>
      </c>
      <c r="G73" s="97">
        <v>1.85</v>
      </c>
      <c r="H73" s="22"/>
      <c r="I73" s="75"/>
      <c r="J73" s="7"/>
      <c r="K73" s="69"/>
      <c r="L73" s="70"/>
      <c r="M73" s="69"/>
      <c r="N73" s="122"/>
      <c r="O73" s="158" t="s">
        <v>123</v>
      </c>
      <c r="P73" s="124">
        <f>Q73*1450</f>
        <v>2682.5</v>
      </c>
      <c r="Q73" s="56">
        <v>1.85</v>
      </c>
    </row>
    <row r="74" spans="1:17" ht="29" x14ac:dyDescent="0.35">
      <c r="A74" s="142" t="s">
        <v>55</v>
      </c>
      <c r="B74" s="16">
        <v>43851</v>
      </c>
      <c r="C74" s="58" t="s">
        <v>75</v>
      </c>
      <c r="D74" s="89">
        <v>43860</v>
      </c>
      <c r="E74" s="58" t="s">
        <v>75</v>
      </c>
      <c r="F74" s="105">
        <f>G74*1450</f>
        <v>3465.5</v>
      </c>
      <c r="G74" s="106">
        <v>2.39</v>
      </c>
      <c r="H74" s="104" t="s">
        <v>102</v>
      </c>
      <c r="I74" s="75"/>
      <c r="J74" s="7"/>
      <c r="K74" s="69"/>
      <c r="L74" s="70"/>
      <c r="M74" s="69"/>
      <c r="N74" s="122"/>
      <c r="O74" s="159" t="s">
        <v>125</v>
      </c>
      <c r="P74" s="124">
        <f>Q74*1450</f>
        <v>3465.5</v>
      </c>
      <c r="Q74" s="56">
        <v>2.39</v>
      </c>
    </row>
    <row r="75" spans="1:17" x14ac:dyDescent="0.35">
      <c r="A75" s="145" t="s">
        <v>43</v>
      </c>
      <c r="B75" s="16"/>
      <c r="C75" s="58"/>
      <c r="D75" s="89">
        <v>43797</v>
      </c>
      <c r="E75" s="58" t="s">
        <v>75</v>
      </c>
      <c r="F75" s="60">
        <v>2900</v>
      </c>
      <c r="G75" s="80">
        <f>F75/1450</f>
        <v>2</v>
      </c>
      <c r="H75" s="22"/>
      <c r="I75" s="75"/>
      <c r="J75" s="7"/>
      <c r="K75" s="69"/>
      <c r="L75" s="70"/>
      <c r="M75" s="69"/>
      <c r="N75" s="122"/>
      <c r="O75" s="158" t="s">
        <v>122</v>
      </c>
      <c r="P75" s="124">
        <v>2900</v>
      </c>
      <c r="Q75" s="56">
        <f>P75/1450</f>
        <v>2</v>
      </c>
    </row>
    <row r="76" spans="1:17" x14ac:dyDescent="0.35">
      <c r="A76" s="149" t="s">
        <v>74</v>
      </c>
      <c r="B76" s="16"/>
      <c r="C76" s="58"/>
      <c r="D76" s="88"/>
      <c r="E76" s="58"/>
      <c r="F76" s="60"/>
      <c r="G76" s="80"/>
      <c r="H76" s="22" t="s">
        <v>91</v>
      </c>
      <c r="I76" s="75"/>
      <c r="J76" s="7"/>
      <c r="K76" s="69"/>
      <c r="L76" s="70"/>
      <c r="M76" s="69"/>
      <c r="N76" s="122"/>
      <c r="O76" s="160"/>
      <c r="P76" s="6"/>
      <c r="Q76" s="17"/>
    </row>
    <row r="77" spans="1:17" ht="15" thickBot="1" x14ac:dyDescent="0.4">
      <c r="A77" s="161" t="s">
        <v>47</v>
      </c>
      <c r="B77" s="162" t="s">
        <v>101</v>
      </c>
      <c r="C77" s="163"/>
      <c r="D77" s="163"/>
      <c r="E77" s="163"/>
      <c r="F77" s="164">
        <f>SUM(F47:F76)</f>
        <v>59910</v>
      </c>
      <c r="G77" s="150">
        <f>SUM(G47:G76)</f>
        <v>41.317241379310346</v>
      </c>
      <c r="H77" s="165"/>
      <c r="I77" s="166" t="s">
        <v>77</v>
      </c>
      <c r="J77" s="151"/>
      <c r="K77" s="152">
        <f>SUM(K47:K76)</f>
        <v>-1450</v>
      </c>
      <c r="L77" s="152">
        <f>SUM(L47:L76)</f>
        <v>-1</v>
      </c>
      <c r="M77" s="153"/>
      <c r="N77" s="167"/>
      <c r="O77" s="168">
        <v>21</v>
      </c>
      <c r="P77" s="169">
        <f>SUM(P47:P76)</f>
        <v>58460</v>
      </c>
      <c r="Q77" s="154">
        <f>SUM(Q47:Q76)</f>
        <v>40.317241379310346</v>
      </c>
    </row>
    <row r="78" spans="1:17" x14ac:dyDescent="0.35">
      <c r="A78" s="36"/>
      <c r="B78" s="38"/>
      <c r="C78" s="11"/>
      <c r="D78" s="11"/>
      <c r="E78" s="11"/>
      <c r="F78" s="37"/>
      <c r="G78" s="13"/>
      <c r="H78" s="20"/>
      <c r="I78" s="125"/>
      <c r="J78" s="126"/>
      <c r="K78" s="127"/>
      <c r="L78" s="127"/>
      <c r="M78" s="127"/>
      <c r="N78" s="128"/>
    </row>
    <row r="79" spans="1:17" x14ac:dyDescent="0.35">
      <c r="I79" s="42" t="s">
        <v>83</v>
      </c>
      <c r="J79" s="39"/>
      <c r="K79" s="40">
        <f>F77+K77</f>
        <v>58460</v>
      </c>
      <c r="L79" s="41">
        <f>G77+L77</f>
        <v>40.317241379310346</v>
      </c>
      <c r="M79" s="53"/>
      <c r="N79" s="28"/>
    </row>
    <row r="80" spans="1:17" x14ac:dyDescent="0.35">
      <c r="I80" s="8"/>
      <c r="J80" s="25"/>
      <c r="K80" s="12"/>
      <c r="L80" s="26"/>
      <c r="M80" s="27"/>
      <c r="N80" s="34"/>
    </row>
    <row r="81" spans="1:14" x14ac:dyDescent="0.35">
      <c r="A81" s="33" t="s">
        <v>103</v>
      </c>
      <c r="B81" s="49"/>
      <c r="C81" s="50" t="s">
        <v>85</v>
      </c>
      <c r="D81" s="50"/>
      <c r="E81" s="50"/>
      <c r="F81" s="51">
        <f>F40+F77</f>
        <v>150680</v>
      </c>
      <c r="G81" s="52">
        <f>G40+G77</f>
        <v>103.91724137931035</v>
      </c>
      <c r="H81" s="20"/>
      <c r="I81" s="46" t="s">
        <v>84</v>
      </c>
      <c r="J81" s="47"/>
      <c r="K81" s="48">
        <f>K42+K79</f>
        <v>149230</v>
      </c>
      <c r="L81" s="48">
        <f>L42+L79</f>
        <v>102.91724137931035</v>
      </c>
      <c r="M81" s="35"/>
      <c r="N81" s="34"/>
    </row>
  </sheetData>
  <mergeCells count="6">
    <mergeCell ref="B45:C45"/>
    <mergeCell ref="D45:E45"/>
    <mergeCell ref="B1:H1"/>
    <mergeCell ref="I1:N1"/>
    <mergeCell ref="B2:C2"/>
    <mergeCell ref="D2:E2"/>
  </mergeCells>
  <pageMargins left="0.25" right="0.25" top="0.75" bottom="0.75" header="0.3" footer="0.3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Blad1</vt:lpstr>
      <vt:lpstr>Blad1 (2)</vt:lpstr>
      <vt:lpstr>Blad2</vt:lpstr>
      <vt:lpstr>Blad3</vt:lpstr>
    </vt:vector>
  </TitlesOfParts>
  <Company>Provinciebestuur Vlaams-Brabant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Annemie Matheussen</dc:creator>
  <cp:lastModifiedBy>Kristin De Ceuster</cp:lastModifiedBy>
  <cp:lastPrinted>2021-03-22T17:14:27Z</cp:lastPrinted>
  <dcterms:created xsi:type="dcterms:W3CDTF">2015-07-03T08:14:01Z</dcterms:created>
  <dcterms:modified xsi:type="dcterms:W3CDTF">2022-05-16T15:27:33Z</dcterms:modified>
</cp:coreProperties>
</file>